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10511-Galo\0-Datos\010-Temas publc\20191020-VÑ DECLARE Dapagl\"/>
    </mc:Choice>
  </mc:AlternateContent>
  <bookViews>
    <workbookView xWindow="0" yWindow="0" windowWidth="20490" windowHeight="7545"/>
  </bookViews>
  <sheets>
    <sheet name="PtSLEv-1" sheetId="2" r:id="rId1"/>
    <sheet name="PtSLEv-2" sheetId="3" r:id="rId2"/>
    <sheet name="PtSLEv-1 x Rg1" sheetId="4" r:id="rId3"/>
    <sheet name="PtSLEv-2 x Rg1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F11" i="3"/>
  <c r="A23" i="2" l="1"/>
  <c r="F13" i="2"/>
  <c r="D13" i="2"/>
  <c r="F12" i="2"/>
  <c r="D12" i="2"/>
  <c r="F11" i="2"/>
  <c r="D11" i="2"/>
  <c r="D13" i="5" l="1"/>
  <c r="C13" i="5"/>
  <c r="B5" i="5"/>
  <c r="E2" i="5" s="1"/>
  <c r="G2" i="5" s="1"/>
  <c r="A1" i="5"/>
  <c r="C7" i="5" s="1"/>
  <c r="D13" i="4"/>
  <c r="C13" i="4"/>
  <c r="B5" i="4"/>
  <c r="E2" i="4" s="1"/>
  <c r="G2" i="4" s="1"/>
  <c r="A1" i="4"/>
  <c r="C9" i="5" l="1"/>
  <c r="C14" i="5" s="1"/>
  <c r="D10" i="5"/>
  <c r="D14" i="5" s="1"/>
  <c r="D10" i="4"/>
  <c r="D14" i="4" s="1"/>
  <c r="F14" i="5"/>
  <c r="D7" i="5"/>
  <c r="C8" i="5"/>
  <c r="C11" i="5" s="1"/>
  <c r="D8" i="5"/>
  <c r="D11" i="5" s="1"/>
  <c r="C7" i="4"/>
  <c r="F14" i="4"/>
  <c r="D7" i="4"/>
  <c r="C8" i="4"/>
  <c r="D8" i="4"/>
  <c r="D11" i="4" s="1"/>
  <c r="C9" i="4"/>
  <c r="C14" i="4" s="1"/>
  <c r="A23" i="3"/>
  <c r="C11" i="4" l="1"/>
  <c r="H26" i="2" l="1"/>
  <c r="J16" i="2" l="1"/>
  <c r="I16" i="2"/>
  <c r="J15" i="2"/>
  <c r="I15" i="2"/>
  <c r="I13" i="2"/>
  <c r="I12" i="2"/>
  <c r="G15" i="2"/>
  <c r="I11" i="2"/>
  <c r="A21" i="3" l="1"/>
  <c r="A21" i="2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H26" i="3"/>
  <c r="I8" i="3"/>
  <c r="H8" i="3"/>
  <c r="E11" i="3" l="1"/>
  <c r="H11" i="3" s="1"/>
  <c r="B21" i="3"/>
  <c r="C21" i="3"/>
  <c r="F21" i="2"/>
  <c r="B21" i="2"/>
  <c r="C19" i="2"/>
  <c r="B19" i="2"/>
  <c r="D21" i="2"/>
  <c r="I8" i="2"/>
  <c r="H8" i="2"/>
  <c r="E11" i="2" s="1"/>
  <c r="E12" i="3" l="1"/>
  <c r="H12" i="3" s="1"/>
  <c r="E13" i="3"/>
  <c r="C23" i="3" s="1"/>
  <c r="E12" i="2"/>
  <c r="H12" i="2" s="1"/>
  <c r="E13" i="2"/>
  <c r="H11" i="2"/>
  <c r="F15" i="3"/>
  <c r="B23" i="3"/>
  <c r="H27" i="3" s="1"/>
  <c r="K27" i="3" s="1"/>
  <c r="C21" i="2"/>
  <c r="H13" i="3" l="1"/>
  <c r="H29" i="3" s="1"/>
  <c r="K29" i="3" s="1"/>
  <c r="H13" i="2"/>
  <c r="H29" i="2" s="1"/>
  <c r="K29" i="2" s="1"/>
  <c r="F15" i="2"/>
  <c r="F16" i="2" s="1"/>
  <c r="D23" i="3"/>
  <c r="H28" i="3"/>
  <c r="K28" i="3" s="1"/>
  <c r="F16" i="3"/>
  <c r="F23" i="3" s="1"/>
  <c r="H30" i="3" l="1"/>
  <c r="K30" i="3" s="1"/>
  <c r="B23" i="2"/>
  <c r="H27" i="2" s="1"/>
  <c r="K27" i="2" s="1"/>
  <c r="C23" i="2"/>
  <c r="H28" i="2" l="1"/>
  <c r="K28" i="2" s="1"/>
  <c r="I28" i="3"/>
  <c r="I27" i="3"/>
  <c r="I29" i="3"/>
  <c r="D23" i="2"/>
  <c r="F23" i="2"/>
  <c r="H30" i="2" l="1"/>
  <c r="K30" i="2" s="1"/>
  <c r="I27" i="2" l="1"/>
  <c r="I28" i="2"/>
  <c r="I29" i="2"/>
</calcChain>
</file>

<file path=xl/sharedStrings.xml><?xml version="1.0" encoding="utf-8"?>
<sst xmlns="http://schemas.openxmlformats.org/spreadsheetml/2006/main" count="122" uniqueCount="51">
  <si>
    <t>Supervivencia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</si>
  <si>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</si>
  <si>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</si>
  <si>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</si>
  <si>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</si>
  <si>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</si>
  <si>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Medias = PtSLEv,</t>
  </si>
  <si>
    <t>El área de referencia representa</t>
  </si>
  <si>
    <t>Área de referencia</t>
  </si>
  <si>
    <t>En un área de:</t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</si>
  <si>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</si>
  <si>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</si>
  <si>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</si>
  <si>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</si>
  <si>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</si>
  <si>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</si>
  <si>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</si>
  <si>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</si>
  <si>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</si>
  <si>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</si>
  <si>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 xml:space="preserve">Marso SP, Daniels GH, Brown-Frandsen K, Kristensen P et al on behalf of the LEADER Trial Investigators. Liraglutide and Cardiovascular Outcomes in Type 2 Diabetes. ]N Engl J Med. 2016 Jul 28;375(4):311-22. </t>
  </si>
  <si>
    <t>20160728-ECA LEADER 3,8y, PS80 DM2 [liragl vs plac], -MACE. Marso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</si>
  <si>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</si>
  <si>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</si>
  <si>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</si>
  <si>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</si>
  <si>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</si>
  <si>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</si>
  <si>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</si>
  <si>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PtS por la intervención</t>
  </si>
  <si>
    <t>tS sin la intervención</t>
  </si>
  <si>
    <t xml:space="preserve">NOTA: </t>
  </si>
  <si>
    <t>Distribuir cuadros verdes tras todos los supervivientes al evento</t>
  </si>
  <si>
    <t>Placebo</t>
  </si>
  <si>
    <t>Años</t>
  </si>
  <si>
    <t>Personas</t>
  </si>
  <si>
    <t>20190124-ECA DECLARE 4,2y, DM2 PP [dapagl vs plac], =Mort MAC –InsCar. Wiviott</t>
  </si>
  <si>
    <t>Wiviott SD, Raz I, Bonaca MP, Mosenzon O, on behalf of the DECLARE–TIMI 58 Investigators. Dapagliflozin and Cardiovascular Outcomes in Type 2 Diabetes. N Engl J Med. 2019 Jan 24;380(4):347-357.</t>
  </si>
  <si>
    <t>Dapaglifozina, n= 8582</t>
  </si>
  <si>
    <t>Placebo, n= 8578</t>
  </si>
  <si>
    <t>Mortalidad CV o Hospitalización por insuficiencia cardíaca</t>
  </si>
  <si>
    <r>
      <rPr>
        <b/>
        <sz val="11"/>
        <color rgb="FF993300"/>
        <rFont val="Calibri"/>
        <family val="2"/>
        <scheme val="minor"/>
      </rPr>
      <t>Tabla 2 :</t>
    </r>
    <r>
      <rPr>
        <b/>
        <sz val="11"/>
        <rFont val="Calibri"/>
        <family val="2"/>
        <scheme val="minor"/>
      </rPr>
      <t xml:space="preserve"> Cálculo del "Tiempo de Supervivencia Libre de Evento" (tSLEv) por las áreas bajo las curvas</t>
    </r>
  </si>
  <si>
    <t>Variable Renal: ≥40% en la tasa de FGe a &lt;60 ml por minuto, Nueva ERT o Muerte por causas renales o CV.</t>
  </si>
  <si>
    <r>
      <rPr>
        <b/>
        <sz val="11"/>
        <color rgb="FF993300"/>
        <rFont val="Calibri"/>
        <family val="2"/>
        <scheme val="minor"/>
      </rPr>
      <t>Tabla 3: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</si>
  <si>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b/>
        <sz val="10"/>
        <rFont val="Calibri"/>
        <family val="2"/>
        <scheme val="minor"/>
      </rPr>
      <t xml:space="preserve">Variable Renal: </t>
    </r>
    <r>
      <rPr>
        <sz val="10"/>
        <rFont val="Calibri"/>
        <family val="2"/>
        <scheme val="minor"/>
      </rPr>
      <t>≥40% en la tasa de FGe a &lt;60 ml por minuto, Nueva ERT o Muerte por causas renales o CV.</t>
    </r>
  </si>
  <si>
    <t>Dapaglifozina</t>
  </si>
  <si>
    <t>[Mort CV u Hosp insuficiencia cardíaca]</t>
  </si>
  <si>
    <t>Los 3 destinos del NNT</t>
  </si>
  <si>
    <t>Los 3 tiempos biográficos</t>
  </si>
  <si>
    <r>
      <rPr>
        <b/>
        <sz val="14"/>
        <color rgb="FF993300"/>
        <rFont val="Calibri"/>
        <family val="2"/>
        <scheme val="minor"/>
      </rPr>
      <t>Gráfico g-1:</t>
    </r>
    <r>
      <rPr>
        <b/>
        <sz val="14"/>
        <color theme="1"/>
        <rFont val="Calibri"/>
        <family val="2"/>
        <scheme val="minor"/>
      </rPr>
      <t xml:space="preserve"> PtSLEv x Rg 1 en [Mort CV u Hosp InsufCard]</t>
    </r>
  </si>
  <si>
    <r>
      <rPr>
        <b/>
        <sz val="14"/>
        <color rgb="FF993300"/>
        <rFont val="Calibri"/>
        <family val="2"/>
        <scheme val="minor"/>
      </rPr>
      <t>Gráfico g-2:</t>
    </r>
    <r>
      <rPr>
        <b/>
        <sz val="14"/>
        <color theme="1"/>
        <rFont val="Calibri"/>
        <family val="2"/>
        <scheme val="minor"/>
      </rPr>
      <t xml:space="preserve"> PtSLEv x Rg 1 en [Variable renal]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</si>
</sst>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3" fillId="0" borderId="0" xfId="0" applyNumberFormat="1" applyFont="1"/>
    <xf numFmtId="166" fontId="14" fillId="0" borderId="0" xfId="2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/>
    <xf numFmtId="166" fontId="16" fillId="0" borderId="0" xfId="2" applyNumberFormat="1" applyFont="1" applyAlignment="1">
      <alignment horizontal="center"/>
    </xf>
    <xf numFmtId="167" fontId="3" fillId="3" borderId="5" xfId="0" applyNumberFormat="1" applyFont="1" applyFill="1" applyBorder="1"/>
    <xf numFmtId="3" fontId="11" fillId="0" borderId="0" xfId="0" applyNumberFormat="1" applyFont="1"/>
    <xf numFmtId="3" fontId="13" fillId="0" borderId="0" xfId="0" applyNumberFormat="1" applyFont="1"/>
    <xf numFmtId="3" fontId="15" fillId="0" borderId="0" xfId="0" applyNumberFormat="1" applyFont="1"/>
    <xf numFmtId="3" fontId="5" fillId="0" borderId="7" xfId="0" applyNumberFormat="1" applyFont="1" applyBorder="1"/>
    <xf numFmtId="1" fontId="5" fillId="0" borderId="7" xfId="0" applyNumberFormat="1" applyFont="1" applyBorder="1"/>
    <xf numFmtId="1" fontId="11" fillId="0" borderId="0" xfId="0" applyNumberFormat="1" applyFont="1"/>
    <xf numFmtId="1" fontId="13" fillId="0" borderId="0" xfId="0" applyNumberFormat="1" applyFont="1"/>
    <xf numFmtId="1" fontId="15" fillId="0" borderId="0" xfId="0" applyNumberFormat="1" applyFont="1"/>
    <xf numFmtId="0" fontId="3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/>
    <xf numFmtId="166" fontId="19" fillId="0" borderId="0" xfId="2" applyNumberFormat="1" applyFont="1" applyAlignment="1">
      <alignment horizontal="left" vertical="center"/>
    </xf>
    <xf numFmtId="0" fontId="19" fillId="0" borderId="0" xfId="0" applyFont="1"/>
    <xf numFmtId="49" fontId="19" fillId="0" borderId="0" xfId="0" applyNumberFormat="1" applyFont="1"/>
    <xf numFmtId="1" fontId="19" fillId="3" borderId="0" xfId="0" applyNumberFormat="1" applyFont="1" applyFill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21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0" fontId="20" fillId="0" borderId="7" xfId="0" applyFont="1" applyBorder="1" applyAlignment="1">
      <alignment horizontal="right" wrapText="1"/>
    </xf>
    <xf numFmtId="2" fontId="20" fillId="2" borderId="7" xfId="0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6" fontId="16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2" fillId="0" borderId="7" xfId="0" applyNumberFormat="1" applyFont="1" applyBorder="1" applyAlignment="1">
      <alignment horizontal="right" vertical="center"/>
    </xf>
    <xf numFmtId="9" fontId="19" fillId="0" borderId="0" xfId="0" applyNumberFormat="1" applyFont="1"/>
    <xf numFmtId="0" fontId="19" fillId="0" borderId="0" xfId="0" applyFont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Fill="1" applyBorder="1"/>
    <xf numFmtId="0" fontId="0" fillId="5" borderId="7" xfId="0" applyFill="1" applyBorder="1"/>
    <xf numFmtId="0" fontId="0" fillId="6" borderId="7" xfId="0" applyFill="1" applyBorder="1"/>
    <xf numFmtId="0" fontId="25" fillId="0" borderId="0" xfId="0" applyFont="1" applyAlignment="1">
      <alignment horizontal="center" vertical="center"/>
    </xf>
    <xf numFmtId="0" fontId="0" fillId="5" borderId="10" xfId="0" applyFill="1" applyBorder="1"/>
    <xf numFmtId="0" fontId="0" fillId="0" borderId="0" xfId="0" applyFill="1"/>
    <xf numFmtId="0" fontId="0" fillId="0" borderId="7" xfId="0" applyBorder="1"/>
    <xf numFmtId="0" fontId="0" fillId="0" borderId="10" xfId="0" applyBorder="1"/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18" fillId="2" borderId="13" xfId="0" applyFont="1" applyFill="1" applyBorder="1"/>
    <xf numFmtId="0" fontId="18" fillId="2" borderId="14" xfId="0" applyFont="1" applyFill="1" applyBorder="1"/>
    <xf numFmtId="0" fontId="19" fillId="0" borderId="0" xfId="0" applyFont="1" applyFill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7" borderId="7" xfId="0" applyFill="1" applyBorder="1"/>
    <xf numFmtId="0" fontId="0" fillId="0" borderId="5" xfId="0" applyBorder="1"/>
    <xf numFmtId="0" fontId="22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FFFF99"/>
      <color rgb="FF669900"/>
      <color rgb="FF008000"/>
      <color rgb="FF009900"/>
      <color rgb="FFCCFF33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 biográficos":</a:t>
            </a:r>
            <a:r>
              <a:rPr lang="es-ES" sz="1200" b="1" baseline="0">
                <a:solidFill>
                  <a:sysClr val="windowText" lastClr="000000"/>
                </a:solidFill>
              </a:rPr>
              <a:t> </a:t>
            </a: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(PtS)</a:t>
            </a:r>
          </a:p>
        </c:rich>
      </c:tx>
      <c:layout>
        <c:manualLayout>
          <c:xMode val="edge"/>
          <c:yMode val="edge"/>
          <c:x val="0.18988361919876295"/>
          <c:y val="6.006006006006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'PtSLEv-1'!$G$27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'PtSLEv-1'!$H$26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'PtSLEv-1'!$H$27</c:f>
              <c:numCache>
                <c:formatCode>0.00</c:formatCode>
                <c:ptCount val="1"/>
                <c:pt idx="0">
                  <c:v>8.5065926439972239E-2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'PtSLEv-1'!$G$28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'PtSLEv-1'!$H$26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'PtSLEv-1'!$H$28</c:f>
              <c:numCache>
                <c:formatCode>0.00</c:formatCode>
                <c:ptCount val="1"/>
                <c:pt idx="0">
                  <c:v>2.3983344899375425E-2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'PtSLEv-1'!$G$29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'PtSLEv-1'!$H$26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'PtSLEv-1'!$H$29</c:f>
              <c:numCache>
                <c:formatCode>0.00</c:formatCode>
                <c:ptCount val="1"/>
                <c:pt idx="0">
                  <c:v>3.8909507286606524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 biográficos":</a:t>
            </a:r>
            <a:r>
              <a:rPr lang="es-ES" sz="1200" b="1">
                <a:solidFill>
                  <a:sysClr val="windowText" lastClr="000000"/>
                </a:solidFill>
              </a:rPr>
              <a:t> 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'PtSLEv-2'!$G$27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'PtSLEv-2'!$H$26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'PtSLEv-2'!$H$27</c:f>
              <c:numCache>
                <c:formatCode>0.00</c:formatCode>
                <c:ptCount val="1"/>
                <c:pt idx="0">
                  <c:v>7.3240804996530184E-2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'PtSLEv-2'!$G$28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'PtSLEv-2'!$H$26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'PtSLEv-2'!$H$28</c:f>
              <c:numCache>
                <c:formatCode>0.00</c:formatCode>
                <c:ptCount val="1"/>
                <c:pt idx="0">
                  <c:v>1.371963913948647E-2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'PtSLEv-2'!$G$29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'PtSLEv-2'!$H$26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'PtSLEv-2'!$H$29</c:f>
              <c:numCache>
                <c:formatCode>0.00</c:formatCode>
                <c:ptCount val="1"/>
                <c:pt idx="0">
                  <c:v>3.9130395558639832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 "Los 3 tiempos biográficos":</a:t>
            </a:r>
            <a:r>
              <a:rPr lang="es-ES" sz="1200" b="1" baseline="0">
                <a:solidFill>
                  <a:sysClr val="windowText" lastClr="000000"/>
                </a:solidFill>
              </a:rPr>
              <a:t> </a:t>
            </a: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(PtS)</a:t>
            </a:r>
          </a:p>
        </c:rich>
      </c:tx>
      <c:layout>
        <c:manualLayout>
          <c:xMode val="edge"/>
          <c:yMode val="edge"/>
          <c:x val="0.18988361919876295"/>
          <c:y val="6.006006006006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'PtSLEv-1'!$G$27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B0-4C95-A27C-ADE00B47D2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'PtSLEv-1'!$H$26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'PtSLEv-1'!$H$27</c:f>
              <c:numCache>
                <c:formatCode>0.00</c:formatCode>
                <c:ptCount val="1"/>
                <c:pt idx="0">
                  <c:v>8.5065926439972239E-2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0-4C95-A27C-ADE00B47D274}"/>
            </c:ext>
          </c:extLst>
        </c:ser>
        <c:ser>
          <c:idx val="1"/>
          <c:order val="1"/>
          <c:tx>
            <c:strRef>
              <c:f>'PtSLEv-1'!$G$28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B0-4C95-A27C-ADE00B47D2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'PtSLEv-1'!$H$26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'PtSLEv-1'!$H$28</c:f>
              <c:numCache>
                <c:formatCode>0.00</c:formatCode>
                <c:ptCount val="1"/>
                <c:pt idx="0">
                  <c:v>2.3983344899375425E-2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0-4C95-A27C-ADE00B47D274}"/>
            </c:ext>
          </c:extLst>
        </c:ser>
        <c:ser>
          <c:idx val="2"/>
          <c:order val="2"/>
          <c:tx>
            <c:strRef>
              <c:f>'PtSLEv-1'!$G$29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B0-4C95-A27C-ADE00B47D2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'PtSLEv-1'!$H$26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'PtSLEv-1'!$H$29</c:f>
              <c:numCache>
                <c:formatCode>0.00</c:formatCode>
                <c:ptCount val="1"/>
                <c:pt idx="0">
                  <c:v>3.8909507286606524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B0-4C95-A27C-ADE00B47D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30</xdr:row>
      <xdr:rowOff>76199</xdr:rowOff>
    </xdr:from>
    <xdr:to>
      <xdr:col>10</xdr:col>
      <xdr:colOff>390525</xdr:colOff>
      <xdr:row>50</xdr:row>
      <xdr:rowOff>9524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5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78633" y="1644361"/>
          <a:ext cx="240722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76200</xdr:colOff>
      <xdr:row>27</xdr:row>
      <xdr:rowOff>104775</xdr:rowOff>
    </xdr:from>
    <xdr:to>
      <xdr:col>3</xdr:col>
      <xdr:colOff>914036</xdr:colOff>
      <xdr:row>49</xdr:row>
      <xdr:rowOff>145473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5772150"/>
          <a:ext cx="4590686" cy="3603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123825</xdr:colOff>
      <xdr:row>31</xdr:row>
      <xdr:rowOff>38746</xdr:rowOff>
    </xdr:from>
    <xdr:to>
      <xdr:col>10</xdr:col>
      <xdr:colOff>104775</xdr:colOff>
      <xdr:row>50</xdr:row>
      <xdr:rowOff>38745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31</xdr:row>
      <xdr:rowOff>57150</xdr:rowOff>
    </xdr:from>
    <xdr:to>
      <xdr:col>3</xdr:col>
      <xdr:colOff>899935</xdr:colOff>
      <xdr:row>54</xdr:row>
      <xdr:rowOff>21275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5905500"/>
          <a:ext cx="4548010" cy="368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1362</xdr:colOff>
      <xdr:row>24</xdr:row>
      <xdr:rowOff>87088</xdr:rowOff>
    </xdr:from>
    <xdr:to>
      <xdr:col>9</xdr:col>
      <xdr:colOff>5443</xdr:colOff>
      <xdr:row>24</xdr:row>
      <xdr:rowOff>97975</xdr:rowOff>
    </xdr:to>
    <xdr:cxnSp macro="">
      <xdr:nvCxnSpPr>
        <xdr:cNvPr id="20" name="Conector recto de flecha 19"/>
        <xdr:cNvCxnSpPr/>
      </xdr:nvCxnSpPr>
      <xdr:spPr>
        <a:xfrm flipV="1">
          <a:off x="3354162" y="5323117"/>
          <a:ext cx="1005567" cy="1088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0</xdr:colOff>
      <xdr:row>24</xdr:row>
      <xdr:rowOff>87085</xdr:rowOff>
    </xdr:from>
    <xdr:to>
      <xdr:col>14</xdr:col>
      <xdr:colOff>0</xdr:colOff>
      <xdr:row>24</xdr:row>
      <xdr:rowOff>92534</xdr:rowOff>
    </xdr:to>
    <xdr:cxnSp macro="">
      <xdr:nvCxnSpPr>
        <xdr:cNvPr id="39" name="Conector recto de flecha 38"/>
        <xdr:cNvCxnSpPr/>
      </xdr:nvCxnSpPr>
      <xdr:spPr>
        <a:xfrm flipV="1">
          <a:off x="4604657" y="5323114"/>
          <a:ext cx="1001486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</xdr:col>
      <xdr:colOff>333375</xdr:colOff>
      <xdr:row>23</xdr:row>
      <xdr:rowOff>87090</xdr:rowOff>
    </xdr:from>
    <xdr:to>
      <xdr:col>9</xdr:col>
      <xdr:colOff>47625</xdr:colOff>
      <xdr:row>23</xdr:row>
      <xdr:rowOff>95250</xdr:rowOff>
    </xdr:to>
    <xdr:cxnSp macro="">
      <xdr:nvCxnSpPr>
        <xdr:cNvPr id="42" name="Conector recto de flecha 41"/>
        <xdr:cNvCxnSpPr/>
      </xdr:nvCxnSpPr>
      <xdr:spPr>
        <a:xfrm>
          <a:off x="3324225" y="4935315"/>
          <a:ext cx="1057275" cy="81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110223</xdr:rowOff>
    </xdr:to>
    <xdr:cxnSp macro="">
      <xdr:nvCxnSpPr>
        <xdr:cNvPr id="44" name="Conector recto de flecha 43"/>
        <xdr:cNvCxnSpPr/>
      </xdr:nvCxnSpPr>
      <xdr:spPr>
        <a:xfrm flipV="1">
          <a:off x="4581525" y="4191000"/>
          <a:ext cx="495300" cy="544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28575</xdr:colOff>
      <xdr:row>23</xdr:row>
      <xdr:rowOff>85725</xdr:rowOff>
    </xdr:from>
    <xdr:to>
      <xdr:col>12</xdr:col>
      <xdr:colOff>9525</xdr:colOff>
      <xdr:row>23</xdr:row>
      <xdr:rowOff>91173</xdr:rowOff>
    </xdr:to>
    <xdr:cxnSp macro="">
      <xdr:nvCxnSpPr>
        <xdr:cNvPr id="46" name="Conector recto de flecha 45"/>
        <xdr:cNvCxnSpPr/>
      </xdr:nvCxnSpPr>
      <xdr:spPr>
        <a:xfrm flipV="1">
          <a:off x="4610100" y="4933950"/>
          <a:ext cx="476250" cy="5448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</xdr:col>
      <xdr:colOff>342900</xdr:colOff>
      <xdr:row>18</xdr:row>
      <xdr:rowOff>95252</xdr:rowOff>
    </xdr:from>
    <xdr:to>
      <xdr:col>7</xdr:col>
      <xdr:colOff>238125</xdr:colOff>
      <xdr:row>18</xdr:row>
      <xdr:rowOff>100698</xdr:rowOff>
    </xdr:to>
    <xdr:cxnSp macro="">
      <xdr:nvCxnSpPr>
        <xdr:cNvPr id="48" name="Conector recto de flecha 47"/>
        <xdr:cNvCxnSpPr/>
      </xdr:nvCxnSpPr>
      <xdr:spPr>
        <a:xfrm flipV="1">
          <a:off x="3333750" y="4000502"/>
          <a:ext cx="742950" cy="544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18</xdr:col>
      <xdr:colOff>5442</xdr:colOff>
      <xdr:row>6</xdr:row>
      <xdr:rowOff>340180</xdr:rowOff>
    </xdr:from>
    <xdr:to>
      <xdr:col>28</xdr:col>
      <xdr:colOff>416007</xdr:colOff>
      <xdr:row>18</xdr:row>
      <xdr:rowOff>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299" y="1156609"/>
          <a:ext cx="4928137" cy="2979964"/>
        </a:xfrm>
        <a:prstGeom prst="rect">
          <a:avLst/>
        </a:prstGeom>
      </xdr:spPr>
    </xdr:pic>
    <xdr:clientData/>
  </xdr:twoCellAnchor>
  <xdr:twoCellAnchor>
    <xdr:from>
      <xdr:col>10</xdr:col>
      <xdr:colOff>19050</xdr:colOff>
      <xdr:row>18</xdr:row>
      <xdr:rowOff>123825</xdr:rowOff>
    </xdr:from>
    <xdr:to>
      <xdr:col>13</xdr:col>
      <xdr:colOff>21771</xdr:colOff>
      <xdr:row>18</xdr:row>
      <xdr:rowOff>129271</xdr:rowOff>
    </xdr:to>
    <xdr:cxnSp macro="">
      <xdr:nvCxnSpPr>
        <xdr:cNvPr id="17" name="Conector recto de flecha 16"/>
        <xdr:cNvCxnSpPr/>
      </xdr:nvCxnSpPr>
      <xdr:spPr>
        <a:xfrm flipV="1">
          <a:off x="4600575" y="4029075"/>
          <a:ext cx="745671" cy="544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19050</xdr:colOff>
      <xdr:row>19</xdr:row>
      <xdr:rowOff>104775</xdr:rowOff>
    </xdr:from>
    <xdr:to>
      <xdr:col>7</xdr:col>
      <xdr:colOff>9525</xdr:colOff>
      <xdr:row>19</xdr:row>
      <xdr:rowOff>110223</xdr:rowOff>
    </xdr:to>
    <xdr:cxnSp macro="">
      <xdr:nvCxnSpPr>
        <xdr:cNvPr id="19" name="Conector recto de flecha 18"/>
        <xdr:cNvCxnSpPr/>
      </xdr:nvCxnSpPr>
      <xdr:spPr>
        <a:xfrm flipV="1">
          <a:off x="3362325" y="4191000"/>
          <a:ext cx="485775" cy="544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18</xdr:col>
      <xdr:colOff>0</xdr:colOff>
      <xdr:row>19</xdr:row>
      <xdr:rowOff>136072</xdr:rowOff>
    </xdr:from>
    <xdr:to>
      <xdr:col>28</xdr:col>
      <xdr:colOff>381000</xdr:colOff>
      <xdr:row>36</xdr:row>
      <xdr:rowOff>59872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19</xdr:row>
      <xdr:rowOff>104777</xdr:rowOff>
    </xdr:from>
    <xdr:to>
      <xdr:col>11</xdr:col>
      <xdr:colOff>243568</xdr:colOff>
      <xdr:row>19</xdr:row>
      <xdr:rowOff>110222</xdr:rowOff>
    </xdr:to>
    <xdr:cxnSp macro="">
      <xdr:nvCxnSpPr>
        <xdr:cNvPr id="8" name="Conector recto de flecha 7"/>
        <xdr:cNvCxnSpPr/>
      </xdr:nvCxnSpPr>
      <xdr:spPr>
        <a:xfrm flipV="1">
          <a:off x="4572000" y="4324352"/>
          <a:ext cx="500743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47638</xdr:colOff>
      <xdr:row>21</xdr:row>
      <xdr:rowOff>93661</xdr:rowOff>
    </xdr:from>
    <xdr:to>
      <xdr:col>9</xdr:col>
      <xdr:colOff>47625</xdr:colOff>
      <xdr:row>21</xdr:row>
      <xdr:rowOff>98534</xdr:rowOff>
    </xdr:to>
    <xdr:cxnSp macro="">
      <xdr:nvCxnSpPr>
        <xdr:cNvPr id="12" name="Conector recto de flecha 11"/>
        <xdr:cNvCxnSpPr/>
      </xdr:nvCxnSpPr>
      <xdr:spPr>
        <a:xfrm>
          <a:off x="3390913" y="4684711"/>
          <a:ext cx="990587" cy="4873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</xdr:col>
      <xdr:colOff>345199</xdr:colOff>
      <xdr:row>18</xdr:row>
      <xdr:rowOff>101491</xdr:rowOff>
    </xdr:from>
    <xdr:to>
      <xdr:col>7</xdr:col>
      <xdr:colOff>238874</xdr:colOff>
      <xdr:row>18</xdr:row>
      <xdr:rowOff>106936</xdr:rowOff>
    </xdr:to>
    <xdr:cxnSp macro="">
      <xdr:nvCxnSpPr>
        <xdr:cNvPr id="14" name="Conector recto de flecha 13"/>
        <xdr:cNvCxnSpPr/>
      </xdr:nvCxnSpPr>
      <xdr:spPr>
        <a:xfrm flipV="1">
          <a:off x="3336049" y="4130566"/>
          <a:ext cx="741400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19050</xdr:colOff>
      <xdr:row>18</xdr:row>
      <xdr:rowOff>98535</xdr:rowOff>
    </xdr:from>
    <xdr:to>
      <xdr:col>13</xdr:col>
      <xdr:colOff>14452</xdr:colOff>
      <xdr:row>18</xdr:row>
      <xdr:rowOff>100229</xdr:rowOff>
    </xdr:to>
    <xdr:cxnSp macro="">
      <xdr:nvCxnSpPr>
        <xdr:cNvPr id="20" name="Conector recto de flecha 19"/>
        <xdr:cNvCxnSpPr/>
      </xdr:nvCxnSpPr>
      <xdr:spPr>
        <a:xfrm flipV="1">
          <a:off x="4600575" y="4127610"/>
          <a:ext cx="738352" cy="169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16</xdr:col>
      <xdr:colOff>152400</xdr:colOff>
      <xdr:row>7</xdr:row>
      <xdr:rowOff>92271</xdr:rowOff>
    </xdr:from>
    <xdr:to>
      <xdr:col>27</xdr:col>
      <xdr:colOff>473467</xdr:colOff>
      <xdr:row>17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1416246"/>
          <a:ext cx="4588267" cy="2746179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19</xdr:row>
      <xdr:rowOff>104775</xdr:rowOff>
    </xdr:from>
    <xdr:to>
      <xdr:col>7</xdr:col>
      <xdr:colOff>24493</xdr:colOff>
      <xdr:row>19</xdr:row>
      <xdr:rowOff>104778</xdr:rowOff>
    </xdr:to>
    <xdr:cxnSp macro="">
      <xdr:nvCxnSpPr>
        <xdr:cNvPr id="15" name="Conector recto de flecha 14"/>
        <xdr:cNvCxnSpPr/>
      </xdr:nvCxnSpPr>
      <xdr:spPr>
        <a:xfrm>
          <a:off x="3390900" y="4324350"/>
          <a:ext cx="472168" cy="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10</xdr:col>
      <xdr:colOff>28575</xdr:colOff>
      <xdr:row>21</xdr:row>
      <xdr:rowOff>95252</xdr:rowOff>
    </xdr:from>
    <xdr:to>
      <xdr:col>12</xdr:col>
      <xdr:colOff>34018</xdr:colOff>
      <xdr:row>21</xdr:row>
      <xdr:rowOff>100697</xdr:rowOff>
    </xdr:to>
    <xdr:cxnSp macro="">
      <xdr:nvCxnSpPr>
        <xdr:cNvPr id="16" name="Conector recto de flecha 15"/>
        <xdr:cNvCxnSpPr/>
      </xdr:nvCxnSpPr>
      <xdr:spPr>
        <a:xfrm flipV="1">
          <a:off x="4610100" y="4695827"/>
          <a:ext cx="500743" cy="544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16</xdr:col>
      <xdr:colOff>180975</xdr:colOff>
      <xdr:row>19</xdr:row>
      <xdr:rowOff>85725</xdr:rowOff>
    </xdr:from>
    <xdr:to>
      <xdr:col>27</xdr:col>
      <xdr:colOff>498364</xdr:colOff>
      <xdr:row>35</xdr:row>
      <xdr:rowOff>113043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6025" y="4514850"/>
          <a:ext cx="4584589" cy="308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43" t="s">
        <v>18</v>
      </c>
      <c r="B2" s="28"/>
      <c r="C2" s="28"/>
      <c r="D2" s="28"/>
      <c r="E2" s="28"/>
      <c r="F2" s="28"/>
      <c r="G2" s="28"/>
      <c r="H2" s="28"/>
      <c r="I2" s="29"/>
    </row>
    <row r="3" spans="1:10" ht="5.25" customHeight="1" x14ac:dyDescent="0.2"/>
    <row r="4" spans="1:10" ht="15" x14ac:dyDescent="0.25">
      <c r="A4" s="1" t="s">
        <v>36</v>
      </c>
    </row>
    <row r="5" spans="1:10" ht="15" x14ac:dyDescent="0.25">
      <c r="A5" s="3" t="s">
        <v>37</v>
      </c>
    </row>
    <row r="6" spans="1:10" ht="38.25" x14ac:dyDescent="0.2">
      <c r="A6" s="126" t="s">
        <v>40</v>
      </c>
      <c r="B6" s="55" t="s">
        <v>15</v>
      </c>
      <c r="F6" s="56" t="s">
        <v>0</v>
      </c>
      <c r="G6" s="58" t="s">
        <v>10</v>
      </c>
    </row>
    <row r="7" spans="1:10" x14ac:dyDescent="0.2">
      <c r="A7" s="2">
        <v>1</v>
      </c>
      <c r="B7" s="127">
        <v>11528</v>
      </c>
      <c r="F7" s="57">
        <v>0.06</v>
      </c>
      <c r="G7" s="130">
        <v>4</v>
      </c>
    </row>
    <row r="8" spans="1:10" x14ac:dyDescent="0.2">
      <c r="A8" s="2">
        <v>2</v>
      </c>
      <c r="B8" s="127">
        <v>4086</v>
      </c>
      <c r="F8" s="30"/>
      <c r="G8" s="31" t="s">
        <v>7</v>
      </c>
      <c r="H8" s="48">
        <f>G7*F7</f>
        <v>0.24</v>
      </c>
      <c r="I8" s="32" t="str">
        <f>G6</f>
        <v>años</v>
      </c>
    </row>
    <row r="9" spans="1:10" x14ac:dyDescent="0.2">
      <c r="A9" s="2">
        <v>3</v>
      </c>
      <c r="B9" s="127">
        <v>5238</v>
      </c>
    </row>
    <row r="10" spans="1:10" ht="38.25" x14ac:dyDescent="0.2">
      <c r="D10" s="54" t="s">
        <v>15</v>
      </c>
      <c r="E10" s="44" t="s">
        <v>16</v>
      </c>
      <c r="F10" s="7"/>
      <c r="G10" s="26"/>
      <c r="H10" s="44" t="s">
        <v>17</v>
      </c>
      <c r="I10" s="7"/>
    </row>
    <row r="11" spans="1:10" x14ac:dyDescent="0.2">
      <c r="C11" s="5" t="s">
        <v>8</v>
      </c>
      <c r="D11" s="128">
        <f>B7</f>
        <v>11528</v>
      </c>
      <c r="E11" s="129">
        <f>H8</f>
        <v>0.24</v>
      </c>
      <c r="F11" s="7" t="str">
        <f>G6</f>
        <v>años</v>
      </c>
      <c r="H11" s="59">
        <f>G7-E11</f>
        <v>3.76</v>
      </c>
      <c r="I11" s="6" t="str">
        <f>G6</f>
        <v>años</v>
      </c>
    </row>
    <row r="12" spans="1:10" x14ac:dyDescent="0.2">
      <c r="C12" s="45" t="s">
        <v>38</v>
      </c>
      <c r="D12" s="128">
        <f>B8</f>
        <v>4086</v>
      </c>
      <c r="E12" s="9">
        <f>D12*E11/D11</f>
        <v>8.5065926439972239E-2</v>
      </c>
      <c r="F12" s="7" t="str">
        <f>G6</f>
        <v>años</v>
      </c>
      <c r="H12" s="9">
        <f>G7-E12</f>
        <v>3.914934073560028</v>
      </c>
      <c r="I12" s="6" t="str">
        <f>G6</f>
        <v>años</v>
      </c>
    </row>
    <row r="13" spans="1:10" x14ac:dyDescent="0.2">
      <c r="C13" s="45" t="s">
        <v>39</v>
      </c>
      <c r="D13" s="128">
        <f>B9</f>
        <v>5238</v>
      </c>
      <c r="E13" s="9">
        <f>D13*E11/D11</f>
        <v>0.10904927133934766</v>
      </c>
      <c r="F13" s="7" t="str">
        <f>G6</f>
        <v>años</v>
      </c>
      <c r="H13" s="9">
        <f>G7-E13</f>
        <v>3.8909507286606524</v>
      </c>
      <c r="I13" s="8" t="str">
        <f>G6</f>
        <v>años</v>
      </c>
    </row>
    <row r="14" spans="1:10" x14ac:dyDescent="0.2">
      <c r="I14" s="10"/>
    </row>
    <row r="15" spans="1:10" x14ac:dyDescent="0.2">
      <c r="E15" s="11" t="s">
        <v>1</v>
      </c>
      <c r="F15" s="50">
        <f>E13-E12</f>
        <v>2.3983344899375425E-2</v>
      </c>
      <c r="G15" s="12" t="str">
        <f>F12</f>
        <v>años</v>
      </c>
      <c r="H15" s="12" t="s">
        <v>2</v>
      </c>
      <c r="I15" s="51">
        <f>G7</f>
        <v>4</v>
      </c>
      <c r="J15" s="13" t="str">
        <f>G6</f>
        <v>años</v>
      </c>
    </row>
    <row r="16" spans="1:10" x14ac:dyDescent="0.2">
      <c r="E16" s="14"/>
      <c r="F16" s="72">
        <f>F15*365.25</f>
        <v>8.7599167244968736</v>
      </c>
      <c r="G16" s="33" t="s">
        <v>3</v>
      </c>
      <c r="H16" s="15" t="s">
        <v>4</v>
      </c>
      <c r="I16" s="52">
        <f>G7</f>
        <v>4</v>
      </c>
      <c r="J16" s="16" t="str">
        <f>G6</f>
        <v>años</v>
      </c>
    </row>
    <row r="17" spans="1:11" ht="13.5" thickBot="1" x14ac:dyDescent="0.25"/>
    <row r="18" spans="1:11" ht="25.5" customHeight="1" thickBot="1" x14ac:dyDescent="0.25">
      <c r="A18" s="147" t="s">
        <v>41</v>
      </c>
      <c r="B18" s="148"/>
      <c r="C18" s="148"/>
      <c r="D18" s="148"/>
      <c r="E18" s="148"/>
      <c r="F18" s="149"/>
      <c r="I18" s="10"/>
    </row>
    <row r="19" spans="1:11" ht="25.5" x14ac:dyDescent="0.2">
      <c r="A19" s="34"/>
      <c r="B19" s="24" t="str">
        <f>C12</f>
        <v>Dapaglifozina, n= 8582</v>
      </c>
      <c r="C19" s="24" t="str">
        <f>C13</f>
        <v>Placebo, n= 8578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11</v>
      </c>
      <c r="C20" s="36" t="s">
        <v>11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4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ht="5.25" customHeight="1" x14ac:dyDescent="0.2">
      <c r="A22" s="39"/>
      <c r="B22" s="40"/>
      <c r="C22" s="40"/>
      <c r="D22" s="40"/>
      <c r="E22" s="41"/>
      <c r="F22" s="40"/>
    </row>
    <row r="23" spans="1:11" ht="42" customHeight="1" x14ac:dyDescent="0.2">
      <c r="A23" s="27" t="str">
        <f>A6</f>
        <v>Mortalidad CV o Hospitalización por insuficiencia cardíaca</v>
      </c>
      <c r="B23" s="17">
        <f>E12</f>
        <v>8.5065926439972239E-2</v>
      </c>
      <c r="C23" s="17">
        <f>E13</f>
        <v>0.10904927133934766</v>
      </c>
      <c r="D23" s="17">
        <f>F15</f>
        <v>2.3983344899375425E-2</v>
      </c>
      <c r="F23" s="18">
        <f>F16</f>
        <v>8.7599167244968736</v>
      </c>
    </row>
    <row r="24" spans="1:11" ht="3.75" customHeight="1" x14ac:dyDescent="0.2">
      <c r="A24" s="19"/>
      <c r="B24" s="20"/>
      <c r="C24" s="20"/>
      <c r="D24" s="20"/>
      <c r="F24" s="21"/>
    </row>
    <row r="25" spans="1:11" ht="17.25" customHeight="1" x14ac:dyDescent="0.2">
      <c r="A25" s="150" t="s">
        <v>5</v>
      </c>
      <c r="B25" s="151"/>
      <c r="C25" s="151"/>
      <c r="D25" s="151"/>
      <c r="E25" s="151"/>
      <c r="F25" s="152"/>
    </row>
    <row r="26" spans="1:11" x14ac:dyDescent="0.2">
      <c r="G26" s="146" t="s">
        <v>48</v>
      </c>
      <c r="H26" s="5" t="str">
        <f>F11</f>
        <v>años</v>
      </c>
      <c r="K26" s="5" t="s">
        <v>3</v>
      </c>
    </row>
    <row r="27" spans="1:11" x14ac:dyDescent="0.2">
      <c r="G27" s="61" t="s">
        <v>12</v>
      </c>
      <c r="H27" s="62">
        <f>B23</f>
        <v>8.5065926439972239E-2</v>
      </c>
      <c r="I27" s="63">
        <f>H27/H30</f>
        <v>2.126648160999306E-2</v>
      </c>
      <c r="K27" s="73">
        <f>H27*365.25</f>
        <v>31.070329632199861</v>
      </c>
    </row>
    <row r="28" spans="1:11" x14ac:dyDescent="0.2">
      <c r="F28" s="64"/>
      <c r="G28" s="65" t="s">
        <v>29</v>
      </c>
      <c r="H28" s="66">
        <f>C23-B23</f>
        <v>2.3983344899375425E-2</v>
      </c>
      <c r="I28" s="67">
        <f>H28/H30</f>
        <v>5.9958362248438563E-3</v>
      </c>
      <c r="K28" s="74">
        <f t="shared" ref="K28:K30" si="0">H28*365.25</f>
        <v>8.7599167244968736</v>
      </c>
    </row>
    <row r="29" spans="1:11" x14ac:dyDescent="0.2">
      <c r="G29" s="69" t="s">
        <v>30</v>
      </c>
      <c r="H29" s="70">
        <f>H13</f>
        <v>3.8909507286606524</v>
      </c>
      <c r="I29" s="71">
        <f>H29/H30</f>
        <v>0.9727376821651631</v>
      </c>
      <c r="K29" s="75">
        <f t="shared" si="0"/>
        <v>1421.1697536433032</v>
      </c>
    </row>
    <row r="30" spans="1:11" x14ac:dyDescent="0.2">
      <c r="H30" s="53">
        <f>SUM(H27:H29)</f>
        <v>4</v>
      </c>
      <c r="K30" s="76">
        <f t="shared" si="0"/>
        <v>1461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" customHeight="1" thickBot="1" x14ac:dyDescent="0.25"/>
    <row r="2" spans="1:10" ht="16.5" thickBot="1" x14ac:dyDescent="0.25">
      <c r="A2" s="43" t="s">
        <v>18</v>
      </c>
      <c r="B2" s="28"/>
      <c r="C2" s="28"/>
      <c r="D2" s="28"/>
      <c r="E2" s="28"/>
      <c r="F2" s="28"/>
      <c r="G2" s="28"/>
      <c r="H2" s="28"/>
      <c r="I2" s="29"/>
    </row>
    <row r="3" spans="1:10" ht="8.25" customHeight="1" x14ac:dyDescent="0.2"/>
    <row r="4" spans="1:10" ht="15" x14ac:dyDescent="0.25">
      <c r="A4" s="1" t="s">
        <v>21</v>
      </c>
    </row>
    <row r="5" spans="1:10" ht="15" x14ac:dyDescent="0.25">
      <c r="A5" s="3" t="s">
        <v>20</v>
      </c>
    </row>
    <row r="6" spans="1:10" ht="25.5" x14ac:dyDescent="0.2">
      <c r="A6" s="81" t="s">
        <v>42</v>
      </c>
      <c r="B6" s="55" t="s">
        <v>15</v>
      </c>
      <c r="F6" s="56" t="s">
        <v>0</v>
      </c>
      <c r="G6" s="58" t="s">
        <v>10</v>
      </c>
    </row>
    <row r="7" spans="1:10" x14ac:dyDescent="0.2">
      <c r="A7" s="2">
        <v>1</v>
      </c>
      <c r="B7" s="4">
        <v>11528</v>
      </c>
      <c r="F7" s="57">
        <v>0.06</v>
      </c>
      <c r="G7" s="130">
        <v>4</v>
      </c>
    </row>
    <row r="8" spans="1:10" x14ac:dyDescent="0.2">
      <c r="A8" s="2">
        <v>2</v>
      </c>
      <c r="B8" s="4">
        <v>3518</v>
      </c>
      <c r="F8" s="30"/>
      <c r="G8" s="31" t="s">
        <v>7</v>
      </c>
      <c r="H8" s="48">
        <f>G7*F7</f>
        <v>0.24</v>
      </c>
      <c r="I8" s="32" t="str">
        <f>G6</f>
        <v>años</v>
      </c>
    </row>
    <row r="9" spans="1:10" x14ac:dyDescent="0.2">
      <c r="A9" s="2">
        <v>3</v>
      </c>
      <c r="B9" s="4">
        <v>4177</v>
      </c>
    </row>
    <row r="10" spans="1:10" ht="38.25" x14ac:dyDescent="0.2">
      <c r="D10" s="54" t="s">
        <v>15</v>
      </c>
      <c r="E10" s="44" t="s">
        <v>16</v>
      </c>
      <c r="F10" s="7"/>
      <c r="G10" s="26"/>
      <c r="H10" s="46" t="s">
        <v>17</v>
      </c>
      <c r="I10" s="7"/>
    </row>
    <row r="11" spans="1:10" x14ac:dyDescent="0.2">
      <c r="C11" s="5" t="s">
        <v>8</v>
      </c>
      <c r="D11" s="6">
        <f>B7</f>
        <v>11528</v>
      </c>
      <c r="E11" s="49">
        <f>H8</f>
        <v>0.24</v>
      </c>
      <c r="F11" s="7" t="str">
        <f>G6</f>
        <v>años</v>
      </c>
      <c r="H11" s="59">
        <f>G7-E11</f>
        <v>3.76</v>
      </c>
      <c r="I11" s="6" t="str">
        <f>G6</f>
        <v>años</v>
      </c>
    </row>
    <row r="12" spans="1:10" x14ac:dyDescent="0.2">
      <c r="C12" s="45" t="s">
        <v>38</v>
      </c>
      <c r="D12" s="6">
        <f>B8</f>
        <v>3518</v>
      </c>
      <c r="E12" s="47">
        <f>D12*E11/D11</f>
        <v>7.3240804996530184E-2</v>
      </c>
      <c r="F12" s="7" t="str">
        <f>G6</f>
        <v>años</v>
      </c>
      <c r="H12" s="9">
        <f>G7-E12</f>
        <v>3.9267591950034699</v>
      </c>
      <c r="I12" s="6" t="str">
        <f>G6</f>
        <v>años</v>
      </c>
    </row>
    <row r="13" spans="1:10" x14ac:dyDescent="0.2">
      <c r="C13" s="45" t="s">
        <v>39</v>
      </c>
      <c r="D13" s="6">
        <f>B9</f>
        <v>4177</v>
      </c>
      <c r="E13" s="47">
        <f>D13*E11/D11</f>
        <v>8.6960444136016654E-2</v>
      </c>
      <c r="F13" s="7" t="str">
        <f>G6</f>
        <v>años</v>
      </c>
      <c r="H13" s="9">
        <f>G7-E13</f>
        <v>3.9130395558639832</v>
      </c>
      <c r="I13" s="8" t="str">
        <f>G6</f>
        <v>años</v>
      </c>
    </row>
    <row r="14" spans="1:10" x14ac:dyDescent="0.2">
      <c r="I14" s="10"/>
    </row>
    <row r="15" spans="1:10" x14ac:dyDescent="0.2">
      <c r="E15" s="11" t="s">
        <v>1</v>
      </c>
      <c r="F15" s="50">
        <f>E13-E12</f>
        <v>1.371963913948647E-2</v>
      </c>
      <c r="G15" s="12" t="str">
        <f>F12</f>
        <v>años</v>
      </c>
      <c r="H15" s="12" t="s">
        <v>2</v>
      </c>
      <c r="I15" s="51">
        <f>G7</f>
        <v>4</v>
      </c>
      <c r="J15" s="13" t="str">
        <f>G6</f>
        <v>años</v>
      </c>
    </row>
    <row r="16" spans="1:10" x14ac:dyDescent="0.2">
      <c r="E16" s="14"/>
      <c r="F16" s="72">
        <f>F15*365.25</f>
        <v>5.011098195697433</v>
      </c>
      <c r="G16" s="33" t="s">
        <v>3</v>
      </c>
      <c r="H16" s="15" t="s">
        <v>4</v>
      </c>
      <c r="I16" s="52">
        <f>G7</f>
        <v>4</v>
      </c>
      <c r="J16" s="16" t="str">
        <f>G6</f>
        <v>años</v>
      </c>
    </row>
    <row r="17" spans="1:11" ht="13.5" thickBot="1" x14ac:dyDescent="0.25"/>
    <row r="18" spans="1:11" ht="20.25" customHeight="1" thickBot="1" x14ac:dyDescent="0.25">
      <c r="A18" s="147" t="s">
        <v>43</v>
      </c>
      <c r="B18" s="148"/>
      <c r="C18" s="148"/>
      <c r="D18" s="148"/>
      <c r="E18" s="148"/>
      <c r="F18" s="149"/>
      <c r="I18" s="10"/>
    </row>
    <row r="19" spans="1:11" ht="25.5" x14ac:dyDescent="0.2">
      <c r="A19" s="34"/>
      <c r="B19" s="24" t="str">
        <f>C12</f>
        <v>Dapaglifozina, n= 8582</v>
      </c>
      <c r="C19" s="24" t="str">
        <f>C13</f>
        <v>Placebo, n= 8578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11</v>
      </c>
      <c r="C20" s="36" t="s">
        <v>11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4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x14ac:dyDescent="0.2">
      <c r="A22" s="39"/>
      <c r="B22" s="40"/>
      <c r="C22" s="40"/>
      <c r="D22" s="40"/>
      <c r="E22" s="41"/>
      <c r="F22" s="40"/>
    </row>
    <row r="23" spans="1:11" ht="51" customHeight="1" x14ac:dyDescent="0.2">
      <c r="A23" s="27" t="str">
        <f>A6</f>
        <v>Variable Renal: ≥40% en la tasa de FGe a &lt;60 ml por minuto, Nueva ERT o Muerte por causas renales o CV.</v>
      </c>
      <c r="B23" s="17">
        <f>E12</f>
        <v>7.3240804996530184E-2</v>
      </c>
      <c r="C23" s="17">
        <f>E13</f>
        <v>8.6960444136016654E-2</v>
      </c>
      <c r="D23" s="17">
        <f>C23-B23</f>
        <v>1.371963913948647E-2</v>
      </c>
      <c r="F23" s="18">
        <f>F16</f>
        <v>5.011098195697433</v>
      </c>
    </row>
    <row r="24" spans="1:11" ht="8.25" customHeight="1" x14ac:dyDescent="0.2">
      <c r="A24" s="19"/>
      <c r="B24" s="20"/>
      <c r="C24" s="20"/>
      <c r="D24" s="20"/>
      <c r="F24" s="21"/>
    </row>
    <row r="25" spans="1:11" ht="18" customHeight="1" x14ac:dyDescent="0.2">
      <c r="A25" s="153" t="s">
        <v>19</v>
      </c>
      <c r="B25" s="154"/>
      <c r="C25" s="154"/>
      <c r="D25" s="154"/>
      <c r="E25" s="154"/>
      <c r="F25" s="155"/>
    </row>
    <row r="26" spans="1:11" x14ac:dyDescent="0.2">
      <c r="G26" s="146" t="s">
        <v>48</v>
      </c>
      <c r="H26" s="5" t="str">
        <f>F11</f>
        <v>años</v>
      </c>
      <c r="K26" s="5" t="s">
        <v>3</v>
      </c>
    </row>
    <row r="27" spans="1:11" x14ac:dyDescent="0.2">
      <c r="F27" s="60"/>
      <c r="G27" s="61" t="s">
        <v>12</v>
      </c>
      <c r="H27" s="62">
        <f>B23</f>
        <v>7.3240804996530184E-2</v>
      </c>
      <c r="I27" s="63">
        <f>H27/H30</f>
        <v>1.8310201249132546E-2</v>
      </c>
      <c r="K27" s="78">
        <f>H27*365.25</f>
        <v>26.751204024982648</v>
      </c>
    </row>
    <row r="28" spans="1:11" x14ac:dyDescent="0.2">
      <c r="F28" s="64"/>
      <c r="G28" s="65" t="s">
        <v>14</v>
      </c>
      <c r="H28" s="66">
        <f>C23-B23</f>
        <v>1.371963913948647E-2</v>
      </c>
      <c r="I28" s="67">
        <f>H28/H30</f>
        <v>3.4299097848716174E-3</v>
      </c>
      <c r="K28" s="79">
        <f t="shared" ref="K28:K30" si="0">H28*365.25</f>
        <v>5.011098195697433</v>
      </c>
    </row>
    <row r="29" spans="1:11" x14ac:dyDescent="0.2">
      <c r="F29" s="68"/>
      <c r="G29" s="69" t="s">
        <v>13</v>
      </c>
      <c r="H29" s="70">
        <f>H13</f>
        <v>3.9130395558639832</v>
      </c>
      <c r="I29" s="71">
        <f>H29/H30</f>
        <v>0.97825988896599581</v>
      </c>
      <c r="K29" s="80">
        <f t="shared" si="0"/>
        <v>1429.2376977793199</v>
      </c>
    </row>
    <row r="30" spans="1:11" x14ac:dyDescent="0.2">
      <c r="H30" s="53">
        <f>SUM(H27:H29)</f>
        <v>4</v>
      </c>
      <c r="K30" s="77">
        <f t="shared" si="0"/>
        <v>1461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15" width="4.42578125" style="83" customWidth="1"/>
    <col min="16" max="24" width="3.7109375" style="83" customWidth="1"/>
  </cols>
  <sheetData>
    <row r="1" spans="1:20" hidden="1" x14ac:dyDescent="0.25">
      <c r="A1" s="82" t="str">
        <f>B7</f>
        <v>años</v>
      </c>
      <c r="B1" s="82" t="s">
        <v>22</v>
      </c>
      <c r="C1" s="82" t="s">
        <v>23</v>
      </c>
      <c r="D1" s="82" t="s">
        <v>24</v>
      </c>
      <c r="E1" s="82"/>
      <c r="F1" s="82"/>
      <c r="O1"/>
      <c r="P1"/>
      <c r="Q1"/>
      <c r="R1"/>
      <c r="S1"/>
      <c r="T1"/>
    </row>
    <row r="2" spans="1:20" hidden="1" x14ac:dyDescent="0.25">
      <c r="A2" s="82" t="s">
        <v>25</v>
      </c>
      <c r="B2" s="82" t="s">
        <v>26</v>
      </c>
      <c r="C2" s="82" t="s">
        <v>27</v>
      </c>
      <c r="D2" s="82" t="s">
        <v>28</v>
      </c>
      <c r="E2" s="82" t="str">
        <f>CONCATENATE(B2," ",B5," ",C2," ",B11," ",B7)</f>
        <v>puede representarse llegando los 100 pacientes, a los 4 años</v>
      </c>
      <c r="F2" s="82"/>
      <c r="G2" s="84" t="str">
        <f>CONCATENATE(A2," ",E2,D2)</f>
        <v>NO puede representarse llegando los 100 pacientes, a los 4 años, pues habría que recortar o ampliar los tiempos respectivos de uno o más pacientes "libres de evento" o "con evento"</v>
      </c>
      <c r="O2"/>
      <c r="P2"/>
      <c r="Q2"/>
      <c r="R2"/>
      <c r="S2"/>
      <c r="T2"/>
    </row>
    <row r="3" spans="1:20" hidden="1" x14ac:dyDescent="0.25">
      <c r="A3" s="85"/>
      <c r="C3" s="85"/>
      <c r="D3" s="85"/>
      <c r="E3" s="85"/>
      <c r="F3" s="85"/>
      <c r="G3" s="85"/>
      <c r="H3" s="85"/>
      <c r="I3" s="85"/>
      <c r="J3" s="85"/>
      <c r="K3" s="86"/>
      <c r="O3"/>
      <c r="P3"/>
      <c r="Q3"/>
      <c r="R3"/>
      <c r="S3"/>
      <c r="T3"/>
    </row>
    <row r="4" spans="1:20" ht="24" customHeight="1" x14ac:dyDescent="0.25">
      <c r="A4" s="145" t="s">
        <v>49</v>
      </c>
      <c r="D4" s="85"/>
      <c r="E4" s="85"/>
      <c r="F4" s="85"/>
      <c r="G4" s="85"/>
      <c r="I4" s="85"/>
      <c r="J4" s="85"/>
      <c r="K4" s="86"/>
      <c r="O4"/>
      <c r="P4"/>
      <c r="Q4"/>
      <c r="R4"/>
      <c r="S4"/>
      <c r="T4"/>
    </row>
    <row r="5" spans="1:20" ht="25.5" x14ac:dyDescent="0.25">
      <c r="A5" s="143" t="s">
        <v>47</v>
      </c>
      <c r="B5" s="87">
        <f>E5+D5+C5</f>
        <v>100</v>
      </c>
      <c r="C5" s="88">
        <v>5</v>
      </c>
      <c r="D5" s="89">
        <v>1</v>
      </c>
      <c r="E5" s="90">
        <v>94</v>
      </c>
      <c r="G5" s="85"/>
      <c r="H5" s="1" t="s">
        <v>21</v>
      </c>
      <c r="I5" s="85"/>
      <c r="J5" s="85"/>
      <c r="K5" s="85"/>
      <c r="O5"/>
      <c r="P5"/>
      <c r="Q5"/>
      <c r="R5"/>
      <c r="S5"/>
      <c r="T5"/>
    </row>
    <row r="6" spans="1:20" ht="15" customHeight="1" x14ac:dyDescent="0.25">
      <c r="A6" s="85"/>
      <c r="C6" s="91"/>
      <c r="D6" s="92"/>
      <c r="E6" s="93"/>
      <c r="F6" s="85"/>
      <c r="G6" s="85"/>
      <c r="H6" s="3" t="s">
        <v>20</v>
      </c>
      <c r="I6" s="85"/>
      <c r="J6" s="85"/>
      <c r="K6" s="85"/>
      <c r="O6"/>
      <c r="P6"/>
      <c r="Q6"/>
      <c r="R6"/>
      <c r="S6"/>
      <c r="T6"/>
    </row>
    <row r="7" spans="1:20" ht="39.75" customHeight="1" x14ac:dyDescent="0.25">
      <c r="A7" s="144" t="s">
        <v>48</v>
      </c>
      <c r="B7" s="94" t="s">
        <v>10</v>
      </c>
      <c r="C7" s="95" t="str">
        <f>CONCATENATE(A1," ",B1," ",B5," ",C1)</f>
        <v>años de los 100 del grupo Interv</v>
      </c>
      <c r="D7" s="95" t="str">
        <f>CONCATENATE(A1," ",B1," ",B5," ",D1)</f>
        <v>años de los 100 del grupo Contr</v>
      </c>
      <c r="E7" s="85"/>
      <c r="F7" s="85"/>
      <c r="G7" s="85"/>
      <c r="H7" s="85"/>
      <c r="I7" s="85"/>
      <c r="J7" s="85"/>
      <c r="K7" s="85"/>
      <c r="O7"/>
      <c r="P7"/>
      <c r="Q7"/>
      <c r="R7"/>
      <c r="S7"/>
      <c r="T7"/>
    </row>
    <row r="8" spans="1:20" ht="26.25" x14ac:dyDescent="0.25">
      <c r="A8" s="96" t="s">
        <v>12</v>
      </c>
      <c r="B8" s="97">
        <v>8.5065926439972239E-2</v>
      </c>
      <c r="C8" s="98">
        <f>B8*B5</f>
        <v>8.506592643997223</v>
      </c>
      <c r="D8" s="156">
        <f>(B8+B9)*B5</f>
        <v>10.904927133934766</v>
      </c>
      <c r="E8" s="99"/>
      <c r="F8" s="99"/>
      <c r="G8" s="100"/>
      <c r="H8" s="85"/>
      <c r="I8" s="85"/>
      <c r="J8" s="85"/>
      <c r="K8" s="85"/>
      <c r="O8"/>
      <c r="P8"/>
      <c r="Q8"/>
      <c r="R8"/>
      <c r="S8"/>
      <c r="T8"/>
    </row>
    <row r="9" spans="1:20" ht="26.25" x14ac:dyDescent="0.25">
      <c r="A9" s="101" t="s">
        <v>29</v>
      </c>
      <c r="B9" s="102">
        <v>2.3983344899375425E-2</v>
      </c>
      <c r="C9" s="157">
        <f>(B10+B9)*B5</f>
        <v>391.49340735600282</v>
      </c>
      <c r="D9" s="156"/>
      <c r="E9" s="92"/>
      <c r="F9" s="103"/>
      <c r="G9" s="100"/>
      <c r="H9" s="85"/>
      <c r="I9" s="85"/>
      <c r="J9" s="85"/>
      <c r="K9" s="85"/>
      <c r="O9"/>
      <c r="P9"/>
      <c r="Q9"/>
      <c r="R9"/>
      <c r="S9"/>
      <c r="T9"/>
    </row>
    <row r="10" spans="1:20" ht="26.25" x14ac:dyDescent="0.25">
      <c r="A10" s="104" t="s">
        <v>30</v>
      </c>
      <c r="B10" s="105">
        <v>3.8909507286606524</v>
      </c>
      <c r="C10" s="157"/>
      <c r="D10" s="106">
        <f>B10*B5</f>
        <v>389.09507286606527</v>
      </c>
      <c r="E10" s="91"/>
      <c r="F10" s="103"/>
      <c r="G10" s="107"/>
      <c r="H10" s="85"/>
      <c r="I10" s="85"/>
      <c r="J10" s="85"/>
      <c r="K10" s="85"/>
      <c r="O10"/>
      <c r="P10"/>
      <c r="Q10"/>
      <c r="R10"/>
      <c r="S10"/>
      <c r="T10"/>
    </row>
    <row r="11" spans="1:20" x14ac:dyDescent="0.25">
      <c r="A11" s="5"/>
      <c r="B11" s="108">
        <v>4</v>
      </c>
      <c r="C11" s="109">
        <f>C8+C9</f>
        <v>400.00000000000006</v>
      </c>
      <c r="D11" s="109">
        <f>D8+D10</f>
        <v>400.00000000000006</v>
      </c>
      <c r="E11" s="110"/>
      <c r="F11" s="110"/>
      <c r="G11" s="110"/>
      <c r="H11" s="85"/>
      <c r="I11" s="85"/>
      <c r="J11" s="85"/>
      <c r="K11" s="85"/>
      <c r="O11"/>
      <c r="P11"/>
      <c r="Q11"/>
      <c r="R11"/>
      <c r="S11"/>
      <c r="T11"/>
    </row>
    <row r="12" spans="1:20" ht="9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O12"/>
      <c r="P12"/>
      <c r="Q12"/>
      <c r="R12"/>
      <c r="S12"/>
      <c r="T12"/>
    </row>
    <row r="13" spans="1:20" x14ac:dyDescent="0.25">
      <c r="A13" s="85"/>
      <c r="B13" s="85"/>
      <c r="C13" s="80">
        <f>(E5+D5)*B11</f>
        <v>380</v>
      </c>
      <c r="D13" s="80">
        <f>E5*B11</f>
        <v>376</v>
      </c>
      <c r="E13" s="85"/>
      <c r="F13" s="111" t="s">
        <v>31</v>
      </c>
      <c r="G13" s="85"/>
      <c r="H13" s="85"/>
      <c r="I13" s="85"/>
      <c r="J13" s="85"/>
      <c r="K13" s="85"/>
      <c r="O13"/>
      <c r="P13"/>
      <c r="Q13"/>
      <c r="R13"/>
      <c r="S13"/>
      <c r="T13"/>
    </row>
    <row r="14" spans="1:20" ht="36" customHeight="1" x14ac:dyDescent="0.25">
      <c r="A14" s="158" t="s">
        <v>32</v>
      </c>
      <c r="B14" s="158"/>
      <c r="C14" s="112">
        <f>C9-C13</f>
        <v>11.49340735600282</v>
      </c>
      <c r="D14" s="112">
        <f>D10-D13</f>
        <v>13.095072866065266</v>
      </c>
      <c r="F14" s="159" t="str">
        <f>IF((AND(((B9+B10)/B11)&gt;((D5+E5)/B5),(B10/B11)&gt;(E5/B5))),E2,G2)</f>
        <v>puede representarse llegando los 100 pacientes, a los 4 años</v>
      </c>
      <c r="G14" s="160"/>
      <c r="H14" s="160"/>
      <c r="I14" s="160"/>
      <c r="J14" s="160"/>
      <c r="K14" s="160"/>
      <c r="L14" s="160"/>
      <c r="M14" s="160"/>
      <c r="N14" s="160"/>
      <c r="O14" s="161"/>
      <c r="P14"/>
      <c r="Q14"/>
      <c r="R14"/>
      <c r="S14"/>
      <c r="T14"/>
    </row>
    <row r="15" spans="1:20" ht="18.75" customHeight="1" thickBot="1" x14ac:dyDescent="0.3">
      <c r="A15" s="113"/>
      <c r="B15" s="113"/>
      <c r="C15" s="113"/>
      <c r="D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/>
      <c r="R15"/>
      <c r="S15"/>
      <c r="T15"/>
    </row>
    <row r="16" spans="1:20" ht="17.25" customHeight="1" thickBot="1" x14ac:dyDescent="0.3">
      <c r="A16" s="132" t="s">
        <v>46</v>
      </c>
      <c r="B16" s="133"/>
      <c r="C16" s="133"/>
      <c r="D16" s="134"/>
      <c r="F16" s="115" t="s">
        <v>45</v>
      </c>
      <c r="G16" s="114"/>
      <c r="H16" s="113"/>
      <c r="I16" s="114"/>
      <c r="J16" s="114"/>
      <c r="K16" s="115" t="s">
        <v>33</v>
      </c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4" x14ac:dyDescent="0.25">
      <c r="A17" s="135" t="s">
        <v>38</v>
      </c>
      <c r="F17" s="115" t="s">
        <v>34</v>
      </c>
      <c r="G17" s="115"/>
      <c r="K17" s="115" t="s">
        <v>34</v>
      </c>
    </row>
    <row r="18" spans="1:24" x14ac:dyDescent="0.25">
      <c r="A18" s="135" t="s">
        <v>39</v>
      </c>
      <c r="E18" s="83"/>
      <c r="F18" s="136">
        <v>1</v>
      </c>
      <c r="G18" s="136">
        <v>2</v>
      </c>
      <c r="H18" s="136">
        <v>3</v>
      </c>
      <c r="I18" s="136">
        <v>4</v>
      </c>
      <c r="J18" s="137"/>
      <c r="K18" s="136">
        <v>1</v>
      </c>
      <c r="L18" s="136">
        <v>2</v>
      </c>
      <c r="M18" s="136">
        <v>3</v>
      </c>
      <c r="N18" s="136">
        <v>4</v>
      </c>
    </row>
    <row r="19" spans="1:24" x14ac:dyDescent="0.25">
      <c r="D19" s="116" t="s">
        <v>35</v>
      </c>
      <c r="E19" s="138">
        <v>100</v>
      </c>
      <c r="F19" s="119"/>
      <c r="G19" s="119"/>
      <c r="H19" s="119"/>
      <c r="I19" s="120"/>
      <c r="J19" s="83"/>
      <c r="K19" s="119"/>
      <c r="L19" s="119"/>
      <c r="M19" s="119"/>
      <c r="N19" s="120"/>
      <c r="O19" s="138">
        <v>100</v>
      </c>
      <c r="P19" s="117" t="s">
        <v>35</v>
      </c>
      <c r="Q19" s="118"/>
      <c r="R19" s="118"/>
      <c r="S19" s="118"/>
      <c r="T19" s="118"/>
      <c r="U19" s="118"/>
      <c r="V19" s="118"/>
      <c r="W19" s="118"/>
      <c r="X19" s="118"/>
    </row>
    <row r="20" spans="1:24" x14ac:dyDescent="0.25">
      <c r="E20" s="138">
        <v>99</v>
      </c>
      <c r="F20" s="119"/>
      <c r="G20" s="119"/>
      <c r="H20" s="120"/>
      <c r="I20" s="120"/>
      <c r="J20" s="83"/>
      <c r="K20" s="119"/>
      <c r="L20" s="119"/>
      <c r="M20" s="120"/>
      <c r="N20" s="120"/>
      <c r="O20" s="138">
        <v>99</v>
      </c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x14ac:dyDescent="0.25">
      <c r="E21" s="138">
        <v>98</v>
      </c>
      <c r="F21" s="119"/>
      <c r="G21" s="119"/>
      <c r="H21" s="120"/>
      <c r="I21" s="120"/>
      <c r="J21" s="83"/>
      <c r="K21" s="119"/>
      <c r="L21" s="119"/>
      <c r="M21" s="120"/>
      <c r="N21" s="120"/>
      <c r="O21" s="138">
        <v>98</v>
      </c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x14ac:dyDescent="0.25">
      <c r="E22" s="138">
        <v>97</v>
      </c>
      <c r="F22" s="119"/>
      <c r="G22" s="119"/>
      <c r="H22" s="120"/>
      <c r="I22" s="120"/>
      <c r="J22" s="83"/>
      <c r="K22" s="119"/>
      <c r="L22" s="119"/>
      <c r="M22" s="120"/>
      <c r="N22" s="120"/>
      <c r="O22" s="138">
        <v>97</v>
      </c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x14ac:dyDescent="0.25">
      <c r="E23" s="138">
        <v>96</v>
      </c>
      <c r="F23" s="119"/>
      <c r="G23" s="119"/>
      <c r="H23" s="120"/>
      <c r="I23" s="120"/>
      <c r="J23" s="83"/>
      <c r="K23" s="119"/>
      <c r="L23" s="119"/>
      <c r="M23" s="120"/>
      <c r="N23" s="120"/>
      <c r="O23" s="138">
        <v>96</v>
      </c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ht="15.75" x14ac:dyDescent="0.25">
      <c r="E24" s="139">
        <v>95</v>
      </c>
      <c r="F24" s="141"/>
      <c r="G24" s="141"/>
      <c r="H24" s="141"/>
      <c r="I24" s="141"/>
      <c r="J24" s="83"/>
      <c r="K24" s="141"/>
      <c r="L24" s="141"/>
      <c r="M24" s="120"/>
      <c r="N24" s="120"/>
      <c r="O24" s="140">
        <v>95</v>
      </c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x14ac:dyDescent="0.25">
      <c r="E25" s="121">
        <v>94</v>
      </c>
      <c r="F25" s="122"/>
      <c r="G25" s="122"/>
      <c r="H25" s="122"/>
      <c r="I25" s="122"/>
      <c r="J25" s="123"/>
      <c r="K25" s="122"/>
      <c r="L25" s="122"/>
      <c r="M25" s="122"/>
      <c r="N25" s="122"/>
      <c r="O25" s="121">
        <v>94</v>
      </c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x14ac:dyDescent="0.25">
      <c r="E26" s="121">
        <v>93</v>
      </c>
      <c r="F26" s="119"/>
      <c r="G26" s="119"/>
      <c r="H26" s="119"/>
      <c r="I26" s="119"/>
      <c r="J26" s="123"/>
      <c r="K26" s="119"/>
      <c r="L26" s="119"/>
      <c r="M26" s="119"/>
      <c r="N26" s="119"/>
      <c r="O26" s="121">
        <v>93</v>
      </c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x14ac:dyDescent="0.25">
      <c r="E27" s="121">
        <v>92</v>
      </c>
      <c r="F27" s="119"/>
      <c r="G27" s="119"/>
      <c r="H27" s="119"/>
      <c r="I27" s="119"/>
      <c r="K27" s="119"/>
      <c r="L27" s="119"/>
      <c r="M27" s="119"/>
      <c r="N27" s="119"/>
      <c r="O27" s="121">
        <v>92</v>
      </c>
    </row>
    <row r="28" spans="1:24" x14ac:dyDescent="0.25">
      <c r="E28" s="121">
        <v>91</v>
      </c>
      <c r="F28" s="119"/>
      <c r="G28" s="119"/>
      <c r="H28" s="119"/>
      <c r="I28" s="119"/>
      <c r="K28" s="119"/>
      <c r="L28" s="119"/>
      <c r="M28" s="119"/>
      <c r="N28" s="119"/>
      <c r="O28" s="121">
        <v>91</v>
      </c>
    </row>
    <row r="29" spans="1:24" x14ac:dyDescent="0.25">
      <c r="E29" s="121">
        <v>90</v>
      </c>
      <c r="F29" s="119"/>
      <c r="G29" s="119"/>
      <c r="H29" s="119"/>
      <c r="I29" s="119"/>
      <c r="K29" s="119"/>
      <c r="L29" s="119"/>
      <c r="M29" s="119"/>
      <c r="N29" s="119"/>
      <c r="O29" s="121">
        <v>90</v>
      </c>
    </row>
    <row r="30" spans="1:24" x14ac:dyDescent="0.25">
      <c r="E30" s="121">
        <v>89</v>
      </c>
      <c r="F30" s="119"/>
      <c r="G30" s="119"/>
      <c r="H30" s="119"/>
      <c r="I30" s="119"/>
      <c r="K30" s="119"/>
      <c r="L30" s="119"/>
      <c r="M30" s="119"/>
      <c r="N30" s="119"/>
      <c r="O30" s="121">
        <v>89</v>
      </c>
    </row>
    <row r="31" spans="1:24" x14ac:dyDescent="0.25">
      <c r="E31" s="121">
        <v>88</v>
      </c>
      <c r="F31" s="119"/>
      <c r="G31" s="119"/>
      <c r="H31" s="119"/>
      <c r="I31" s="119"/>
      <c r="K31" s="119"/>
      <c r="L31" s="119"/>
      <c r="M31" s="119"/>
      <c r="N31" s="119"/>
      <c r="O31" s="121">
        <v>88</v>
      </c>
    </row>
    <row r="32" spans="1:24" x14ac:dyDescent="0.25">
      <c r="E32" s="121">
        <v>87</v>
      </c>
      <c r="F32" s="119"/>
      <c r="G32" s="119"/>
      <c r="H32" s="119"/>
      <c r="I32" s="119"/>
      <c r="K32" s="119"/>
      <c r="L32" s="119"/>
      <c r="M32" s="119"/>
      <c r="N32" s="119"/>
      <c r="O32" s="121">
        <v>87</v>
      </c>
    </row>
    <row r="33" spans="5:15" x14ac:dyDescent="0.25">
      <c r="E33" s="121">
        <v>86</v>
      </c>
      <c r="F33" s="119"/>
      <c r="G33" s="119"/>
      <c r="H33" s="119"/>
      <c r="I33" s="119"/>
      <c r="K33" s="119"/>
      <c r="L33" s="119"/>
      <c r="M33" s="119"/>
      <c r="N33" s="119"/>
      <c r="O33" s="121">
        <v>86</v>
      </c>
    </row>
    <row r="34" spans="5:15" x14ac:dyDescent="0.25">
      <c r="E34" s="121">
        <v>85</v>
      </c>
      <c r="F34" s="119"/>
      <c r="G34" s="119"/>
      <c r="H34" s="119"/>
      <c r="I34" s="119"/>
      <c r="K34" s="119"/>
      <c r="L34" s="119"/>
      <c r="M34" s="119"/>
      <c r="N34" s="119"/>
      <c r="O34" s="121">
        <v>85</v>
      </c>
    </row>
    <row r="35" spans="5:15" x14ac:dyDescent="0.25">
      <c r="E35" s="121">
        <v>84</v>
      </c>
      <c r="F35" s="119"/>
      <c r="G35" s="119"/>
      <c r="H35" s="119"/>
      <c r="I35" s="119"/>
      <c r="K35" s="119"/>
      <c r="L35" s="119"/>
      <c r="M35" s="119"/>
      <c r="N35" s="119"/>
      <c r="O35" s="121">
        <v>84</v>
      </c>
    </row>
    <row r="36" spans="5:15" x14ac:dyDescent="0.25">
      <c r="E36" s="121">
        <v>83</v>
      </c>
      <c r="F36" s="119"/>
      <c r="G36" s="119"/>
      <c r="H36" s="119"/>
      <c r="I36" s="119"/>
      <c r="K36" s="119"/>
      <c r="L36" s="119"/>
      <c r="M36" s="119"/>
      <c r="N36" s="119"/>
      <c r="O36" s="121">
        <v>83</v>
      </c>
    </row>
    <row r="37" spans="5:15" x14ac:dyDescent="0.25">
      <c r="E37" s="121">
        <v>82</v>
      </c>
      <c r="F37" s="119"/>
      <c r="G37" s="119"/>
      <c r="H37" s="119"/>
      <c r="I37" s="119"/>
      <c r="K37" s="119"/>
      <c r="L37" s="119"/>
      <c r="M37" s="119"/>
      <c r="N37" s="119"/>
      <c r="O37" s="121">
        <v>82</v>
      </c>
    </row>
    <row r="38" spans="5:15" x14ac:dyDescent="0.25">
      <c r="E38" s="121">
        <v>81</v>
      </c>
      <c r="F38" s="119"/>
      <c r="G38" s="119"/>
      <c r="H38" s="119"/>
      <c r="I38" s="119"/>
      <c r="K38" s="119"/>
      <c r="L38" s="119"/>
      <c r="M38" s="119"/>
      <c r="N38" s="119"/>
      <c r="O38" s="121">
        <v>81</v>
      </c>
    </row>
    <row r="39" spans="5:15" x14ac:dyDescent="0.25">
      <c r="E39" s="121">
        <v>80</v>
      </c>
      <c r="F39" s="119"/>
      <c r="G39" s="119"/>
      <c r="H39" s="119"/>
      <c r="I39" s="119"/>
      <c r="K39" s="119"/>
      <c r="L39" s="119"/>
      <c r="M39" s="119"/>
      <c r="N39" s="119"/>
      <c r="O39" s="121">
        <v>80</v>
      </c>
    </row>
    <row r="40" spans="5:15" x14ac:dyDescent="0.25">
      <c r="E40" s="121">
        <v>79</v>
      </c>
      <c r="F40" s="119"/>
      <c r="G40" s="119"/>
      <c r="H40" s="119"/>
      <c r="I40" s="119"/>
      <c r="K40" s="119"/>
      <c r="L40" s="119"/>
      <c r="M40" s="119"/>
      <c r="N40" s="119"/>
      <c r="O40" s="121">
        <v>79</v>
      </c>
    </row>
    <row r="41" spans="5:15" x14ac:dyDescent="0.25">
      <c r="E41" s="121">
        <v>78</v>
      </c>
      <c r="F41" s="119"/>
      <c r="G41" s="119"/>
      <c r="H41" s="119"/>
      <c r="I41" s="119"/>
      <c r="K41" s="119"/>
      <c r="L41" s="119"/>
      <c r="M41" s="119"/>
      <c r="N41" s="119"/>
      <c r="O41" s="121">
        <v>78</v>
      </c>
    </row>
    <row r="42" spans="5:15" x14ac:dyDescent="0.25">
      <c r="E42" s="121">
        <v>77</v>
      </c>
      <c r="F42" s="119"/>
      <c r="G42" s="119"/>
      <c r="H42" s="119"/>
      <c r="I42" s="119"/>
      <c r="K42" s="119"/>
      <c r="L42" s="119"/>
      <c r="M42" s="119"/>
      <c r="N42" s="119"/>
      <c r="O42" s="121">
        <v>77</v>
      </c>
    </row>
    <row r="43" spans="5:15" x14ac:dyDescent="0.25">
      <c r="E43" s="121">
        <v>76</v>
      </c>
      <c r="F43" s="119"/>
      <c r="G43" s="119"/>
      <c r="H43" s="119"/>
      <c r="I43" s="119"/>
      <c r="K43" s="119"/>
      <c r="L43" s="119"/>
      <c r="M43" s="119"/>
      <c r="N43" s="119"/>
      <c r="O43" s="121">
        <v>76</v>
      </c>
    </row>
    <row r="44" spans="5:15" x14ac:dyDescent="0.25">
      <c r="E44" s="121">
        <v>75</v>
      </c>
      <c r="F44" s="119"/>
      <c r="G44" s="119"/>
      <c r="H44" s="119"/>
      <c r="I44" s="119"/>
      <c r="K44" s="119"/>
      <c r="L44" s="119"/>
      <c r="M44" s="119"/>
      <c r="N44" s="119"/>
      <c r="O44" s="121">
        <v>75</v>
      </c>
    </row>
    <row r="45" spans="5:15" x14ac:dyDescent="0.25">
      <c r="E45" s="121">
        <v>74</v>
      </c>
      <c r="F45" s="119"/>
      <c r="G45" s="119"/>
      <c r="H45" s="119"/>
      <c r="I45" s="119"/>
      <c r="K45" s="119"/>
      <c r="L45" s="119"/>
      <c r="M45" s="119"/>
      <c r="N45" s="119"/>
      <c r="O45" s="121">
        <v>74</v>
      </c>
    </row>
    <row r="46" spans="5:15" x14ac:dyDescent="0.25">
      <c r="E46" s="121">
        <v>73</v>
      </c>
      <c r="F46" s="119"/>
      <c r="G46" s="119"/>
      <c r="H46" s="119"/>
      <c r="I46" s="119"/>
      <c r="K46" s="119"/>
      <c r="L46" s="119"/>
      <c r="M46" s="119"/>
      <c r="N46" s="119"/>
      <c r="O46" s="121">
        <v>73</v>
      </c>
    </row>
    <row r="47" spans="5:15" x14ac:dyDescent="0.25">
      <c r="E47" s="121">
        <v>72</v>
      </c>
      <c r="F47" s="119"/>
      <c r="G47" s="119"/>
      <c r="H47" s="119"/>
      <c r="I47" s="119"/>
      <c r="K47" s="119"/>
      <c r="L47" s="119"/>
      <c r="M47" s="119"/>
      <c r="N47" s="119"/>
      <c r="O47" s="121">
        <v>72</v>
      </c>
    </row>
    <row r="48" spans="5:15" x14ac:dyDescent="0.25">
      <c r="E48" s="121">
        <v>71</v>
      </c>
      <c r="F48" s="119"/>
      <c r="G48" s="119"/>
      <c r="H48" s="119"/>
      <c r="I48" s="119"/>
      <c r="K48" s="119"/>
      <c r="L48" s="119"/>
      <c r="M48" s="119"/>
      <c r="N48" s="119"/>
      <c r="O48" s="121">
        <v>71</v>
      </c>
    </row>
    <row r="49" spans="5:15" x14ac:dyDescent="0.25">
      <c r="E49" s="121">
        <v>70</v>
      </c>
      <c r="F49" s="119"/>
      <c r="G49" s="119"/>
      <c r="H49" s="119"/>
      <c r="I49" s="119"/>
      <c r="K49" s="119"/>
      <c r="L49" s="119"/>
      <c r="M49" s="119"/>
      <c r="N49" s="119"/>
      <c r="O49" s="121">
        <v>70</v>
      </c>
    </row>
    <row r="50" spans="5:15" x14ac:dyDescent="0.25">
      <c r="E50" s="121">
        <v>69</v>
      </c>
      <c r="F50" s="119"/>
      <c r="G50" s="119"/>
      <c r="H50" s="119"/>
      <c r="I50" s="119"/>
      <c r="K50" s="119"/>
      <c r="L50" s="119"/>
      <c r="M50" s="119"/>
      <c r="N50" s="119"/>
      <c r="O50" s="121">
        <v>69</v>
      </c>
    </row>
    <row r="51" spans="5:15" x14ac:dyDescent="0.25">
      <c r="E51" s="121">
        <v>68</v>
      </c>
      <c r="F51" s="119"/>
      <c r="G51" s="119"/>
      <c r="H51" s="119"/>
      <c r="I51" s="119"/>
      <c r="K51" s="119"/>
      <c r="L51" s="119"/>
      <c r="M51" s="119"/>
      <c r="N51" s="119"/>
      <c r="O51" s="121">
        <v>68</v>
      </c>
    </row>
    <row r="52" spans="5:15" x14ac:dyDescent="0.25">
      <c r="E52" s="121">
        <v>67</v>
      </c>
      <c r="F52" s="119"/>
      <c r="G52" s="119"/>
      <c r="H52" s="119"/>
      <c r="I52" s="119"/>
      <c r="K52" s="119"/>
      <c r="L52" s="119"/>
      <c r="M52" s="119"/>
      <c r="N52" s="119"/>
      <c r="O52" s="121">
        <v>67</v>
      </c>
    </row>
    <row r="53" spans="5:15" x14ac:dyDescent="0.25">
      <c r="E53" s="121">
        <v>66</v>
      </c>
      <c r="F53" s="119"/>
      <c r="G53" s="119"/>
      <c r="H53" s="119"/>
      <c r="I53" s="119"/>
      <c r="K53" s="119"/>
      <c r="L53" s="119"/>
      <c r="M53" s="119"/>
      <c r="N53" s="119"/>
      <c r="O53" s="121">
        <v>66</v>
      </c>
    </row>
    <row r="54" spans="5:15" x14ac:dyDescent="0.25">
      <c r="E54" s="121">
        <v>65</v>
      </c>
      <c r="F54" s="119"/>
      <c r="G54" s="119"/>
      <c r="H54" s="119"/>
      <c r="I54" s="119"/>
      <c r="K54" s="119"/>
      <c r="L54" s="119"/>
      <c r="M54" s="119"/>
      <c r="N54" s="119"/>
      <c r="O54" s="121">
        <v>65</v>
      </c>
    </row>
    <row r="55" spans="5:15" x14ac:dyDescent="0.25">
      <c r="E55" s="121">
        <v>64</v>
      </c>
      <c r="F55" s="119"/>
      <c r="G55" s="119"/>
      <c r="H55" s="119"/>
      <c r="I55" s="119"/>
      <c r="K55" s="119"/>
      <c r="L55" s="119"/>
      <c r="M55" s="119"/>
      <c r="N55" s="119"/>
      <c r="O55" s="121">
        <v>64</v>
      </c>
    </row>
    <row r="56" spans="5:15" x14ac:dyDescent="0.25">
      <c r="E56" s="121">
        <v>63</v>
      </c>
      <c r="F56" s="119"/>
      <c r="G56" s="119"/>
      <c r="H56" s="119"/>
      <c r="I56" s="119"/>
      <c r="K56" s="119"/>
      <c r="L56" s="119"/>
      <c r="M56" s="119"/>
      <c r="N56" s="119"/>
      <c r="O56" s="121">
        <v>63</v>
      </c>
    </row>
    <row r="57" spans="5:15" x14ac:dyDescent="0.25">
      <c r="E57" s="121">
        <v>62</v>
      </c>
      <c r="F57" s="119"/>
      <c r="G57" s="119"/>
      <c r="H57" s="119"/>
      <c r="I57" s="119"/>
      <c r="K57" s="119"/>
      <c r="L57" s="119"/>
      <c r="M57" s="119"/>
      <c r="N57" s="119"/>
      <c r="O57" s="121">
        <v>62</v>
      </c>
    </row>
    <row r="58" spans="5:15" x14ac:dyDescent="0.25">
      <c r="E58" s="121">
        <v>61</v>
      </c>
      <c r="F58" s="119"/>
      <c r="G58" s="119"/>
      <c r="H58" s="119"/>
      <c r="I58" s="119"/>
      <c r="K58" s="119"/>
      <c r="L58" s="119"/>
      <c r="M58" s="119"/>
      <c r="N58" s="119"/>
      <c r="O58" s="121">
        <v>61</v>
      </c>
    </row>
    <row r="59" spans="5:15" x14ac:dyDescent="0.25">
      <c r="E59" s="121">
        <v>60</v>
      </c>
      <c r="F59" s="119"/>
      <c r="G59" s="119"/>
      <c r="H59" s="119"/>
      <c r="I59" s="119"/>
      <c r="K59" s="119"/>
      <c r="L59" s="119"/>
      <c r="M59" s="119"/>
      <c r="N59" s="119"/>
      <c r="O59" s="121">
        <v>60</v>
      </c>
    </row>
    <row r="60" spans="5:15" x14ac:dyDescent="0.25">
      <c r="E60" s="121">
        <v>59</v>
      </c>
      <c r="F60" s="119"/>
      <c r="G60" s="119"/>
      <c r="H60" s="119"/>
      <c r="I60" s="119"/>
      <c r="K60" s="119"/>
      <c r="L60" s="119"/>
      <c r="M60" s="119"/>
      <c r="N60" s="119"/>
      <c r="O60" s="121">
        <v>59</v>
      </c>
    </row>
    <row r="61" spans="5:15" x14ac:dyDescent="0.25">
      <c r="E61" s="121">
        <v>58</v>
      </c>
      <c r="F61" s="119"/>
      <c r="G61" s="119"/>
      <c r="H61" s="119"/>
      <c r="I61" s="119"/>
      <c r="K61" s="119"/>
      <c r="L61" s="119"/>
      <c r="M61" s="119"/>
      <c r="N61" s="119"/>
      <c r="O61" s="121">
        <v>58</v>
      </c>
    </row>
    <row r="62" spans="5:15" x14ac:dyDescent="0.25">
      <c r="E62" s="121">
        <v>57</v>
      </c>
      <c r="F62" s="119"/>
      <c r="G62" s="119"/>
      <c r="H62" s="119"/>
      <c r="I62" s="119"/>
      <c r="K62" s="119"/>
      <c r="L62" s="119"/>
      <c r="M62" s="119"/>
      <c r="N62" s="119"/>
      <c r="O62" s="121">
        <v>57</v>
      </c>
    </row>
    <row r="63" spans="5:15" x14ac:dyDescent="0.25">
      <c r="E63" s="121">
        <v>56</v>
      </c>
      <c r="F63" s="119"/>
      <c r="G63" s="119"/>
      <c r="H63" s="119"/>
      <c r="I63" s="119"/>
      <c r="K63" s="119"/>
      <c r="L63" s="119"/>
      <c r="M63" s="119"/>
      <c r="N63" s="119"/>
      <c r="O63" s="121">
        <v>56</v>
      </c>
    </row>
    <row r="64" spans="5:15" x14ac:dyDescent="0.25">
      <c r="E64" s="121">
        <v>55</v>
      </c>
      <c r="F64" s="119"/>
      <c r="G64" s="119"/>
      <c r="H64" s="119"/>
      <c r="I64" s="119"/>
      <c r="K64" s="119"/>
      <c r="L64" s="119"/>
      <c r="M64" s="119"/>
      <c r="N64" s="119"/>
      <c r="O64" s="121">
        <v>55</v>
      </c>
    </row>
    <row r="65" spans="5:15" x14ac:dyDescent="0.25">
      <c r="E65" s="121">
        <v>54</v>
      </c>
      <c r="F65" s="119"/>
      <c r="G65" s="119"/>
      <c r="H65" s="119"/>
      <c r="I65" s="119"/>
      <c r="K65" s="119"/>
      <c r="L65" s="119"/>
      <c r="M65" s="119"/>
      <c r="N65" s="119"/>
      <c r="O65" s="121">
        <v>54</v>
      </c>
    </row>
    <row r="66" spans="5:15" x14ac:dyDescent="0.25">
      <c r="E66" s="121">
        <v>53</v>
      </c>
      <c r="F66" s="119"/>
      <c r="G66" s="119"/>
      <c r="H66" s="119"/>
      <c r="I66" s="119"/>
      <c r="K66" s="119"/>
      <c r="L66" s="119"/>
      <c r="M66" s="119"/>
      <c r="N66" s="119"/>
      <c r="O66" s="121">
        <v>53</v>
      </c>
    </row>
    <row r="67" spans="5:15" x14ac:dyDescent="0.25">
      <c r="E67" s="121">
        <v>52</v>
      </c>
      <c r="F67" s="119"/>
      <c r="G67" s="119"/>
      <c r="H67" s="119"/>
      <c r="I67" s="119"/>
      <c r="K67" s="119"/>
      <c r="L67" s="119"/>
      <c r="M67" s="119"/>
      <c r="N67" s="119"/>
      <c r="O67" s="121">
        <v>52</v>
      </c>
    </row>
    <row r="68" spans="5:15" x14ac:dyDescent="0.25">
      <c r="E68" s="121">
        <v>51</v>
      </c>
      <c r="F68" s="119"/>
      <c r="G68" s="119"/>
      <c r="H68" s="119"/>
      <c r="I68" s="119"/>
      <c r="K68" s="119"/>
      <c r="L68" s="119"/>
      <c r="M68" s="119"/>
      <c r="N68" s="119"/>
      <c r="O68" s="121">
        <v>51</v>
      </c>
    </row>
    <row r="69" spans="5:15" x14ac:dyDescent="0.25">
      <c r="E69" s="121">
        <v>50</v>
      </c>
      <c r="F69" s="119"/>
      <c r="G69" s="119"/>
      <c r="H69" s="119"/>
      <c r="I69" s="119"/>
      <c r="K69" s="119"/>
      <c r="L69" s="119"/>
      <c r="M69" s="119"/>
      <c r="N69" s="119"/>
      <c r="O69" s="121">
        <v>50</v>
      </c>
    </row>
    <row r="70" spans="5:15" x14ac:dyDescent="0.25">
      <c r="E70" s="121">
        <v>49</v>
      </c>
      <c r="F70" s="119"/>
      <c r="G70" s="119"/>
      <c r="H70" s="119"/>
      <c r="I70" s="119"/>
      <c r="K70" s="119"/>
      <c r="L70" s="119"/>
      <c r="M70" s="119"/>
      <c r="N70" s="119"/>
      <c r="O70" s="121">
        <v>49</v>
      </c>
    </row>
    <row r="71" spans="5:15" x14ac:dyDescent="0.25">
      <c r="E71" s="121">
        <v>48</v>
      </c>
      <c r="F71" s="119"/>
      <c r="G71" s="119"/>
      <c r="H71" s="119"/>
      <c r="I71" s="119"/>
      <c r="K71" s="119"/>
      <c r="L71" s="119"/>
      <c r="M71" s="119"/>
      <c r="N71" s="119"/>
      <c r="O71" s="121">
        <v>48</v>
      </c>
    </row>
    <row r="72" spans="5:15" x14ac:dyDescent="0.25">
      <c r="E72" s="121">
        <v>47</v>
      </c>
      <c r="F72" s="119"/>
      <c r="G72" s="119"/>
      <c r="H72" s="119"/>
      <c r="I72" s="119"/>
      <c r="K72" s="119"/>
      <c r="L72" s="119"/>
      <c r="M72" s="119"/>
      <c r="N72" s="119"/>
      <c r="O72" s="121">
        <v>47</v>
      </c>
    </row>
    <row r="73" spans="5:15" x14ac:dyDescent="0.25">
      <c r="E73" s="121">
        <v>46</v>
      </c>
      <c r="F73" s="119"/>
      <c r="G73" s="119"/>
      <c r="H73" s="119"/>
      <c r="I73" s="119"/>
      <c r="K73" s="119"/>
      <c r="L73" s="119"/>
      <c r="M73" s="119"/>
      <c r="N73" s="119"/>
      <c r="O73" s="121">
        <v>46</v>
      </c>
    </row>
    <row r="74" spans="5:15" x14ac:dyDescent="0.25">
      <c r="E74" s="121">
        <v>45</v>
      </c>
      <c r="F74" s="119"/>
      <c r="G74" s="119"/>
      <c r="H74" s="119"/>
      <c r="I74" s="119"/>
      <c r="K74" s="119"/>
      <c r="L74" s="119"/>
      <c r="M74" s="119"/>
      <c r="N74" s="119"/>
      <c r="O74" s="121">
        <v>45</v>
      </c>
    </row>
    <row r="75" spans="5:15" x14ac:dyDescent="0.25">
      <c r="E75" s="121">
        <v>44</v>
      </c>
      <c r="F75" s="119"/>
      <c r="G75" s="119"/>
      <c r="H75" s="119"/>
      <c r="I75" s="119"/>
      <c r="K75" s="119"/>
      <c r="L75" s="119"/>
      <c r="M75" s="119"/>
      <c r="N75" s="119"/>
      <c r="O75" s="121">
        <v>44</v>
      </c>
    </row>
    <row r="76" spans="5:15" x14ac:dyDescent="0.25">
      <c r="E76" s="121">
        <v>43</v>
      </c>
      <c r="F76" s="119"/>
      <c r="G76" s="119"/>
      <c r="H76" s="119"/>
      <c r="I76" s="119"/>
      <c r="K76" s="119"/>
      <c r="L76" s="119"/>
      <c r="M76" s="119"/>
      <c r="N76" s="119"/>
      <c r="O76" s="121">
        <v>43</v>
      </c>
    </row>
    <row r="77" spans="5:15" x14ac:dyDescent="0.25">
      <c r="E77" s="121">
        <v>42</v>
      </c>
      <c r="F77" s="119"/>
      <c r="G77" s="119"/>
      <c r="H77" s="119"/>
      <c r="I77" s="119"/>
      <c r="K77" s="119"/>
      <c r="L77" s="119"/>
      <c r="M77" s="119"/>
      <c r="N77" s="119"/>
      <c r="O77" s="121">
        <v>42</v>
      </c>
    </row>
    <row r="78" spans="5:15" x14ac:dyDescent="0.25">
      <c r="E78" s="121">
        <v>41</v>
      </c>
      <c r="F78" s="119"/>
      <c r="G78" s="119"/>
      <c r="H78" s="119"/>
      <c r="I78" s="119"/>
      <c r="K78" s="119"/>
      <c r="L78" s="119"/>
      <c r="M78" s="119"/>
      <c r="N78" s="119"/>
      <c r="O78" s="121">
        <v>41</v>
      </c>
    </row>
    <row r="79" spans="5:15" x14ac:dyDescent="0.25">
      <c r="E79" s="121">
        <v>40</v>
      </c>
      <c r="F79" s="119"/>
      <c r="G79" s="119"/>
      <c r="H79" s="119"/>
      <c r="I79" s="119"/>
      <c r="K79" s="119"/>
      <c r="L79" s="119"/>
      <c r="M79" s="119"/>
      <c r="N79" s="119"/>
      <c r="O79" s="121">
        <v>40</v>
      </c>
    </row>
    <row r="80" spans="5:15" x14ac:dyDescent="0.25">
      <c r="E80" s="121">
        <v>39</v>
      </c>
      <c r="F80" s="119"/>
      <c r="G80" s="119"/>
      <c r="H80" s="119"/>
      <c r="I80" s="119"/>
      <c r="K80" s="119"/>
      <c r="L80" s="119"/>
      <c r="M80" s="119"/>
      <c r="N80" s="119"/>
      <c r="O80" s="121">
        <v>39</v>
      </c>
    </row>
    <row r="81" spans="5:15" x14ac:dyDescent="0.25">
      <c r="E81" s="121">
        <v>38</v>
      </c>
      <c r="F81" s="119"/>
      <c r="G81" s="119"/>
      <c r="H81" s="119"/>
      <c r="I81" s="119"/>
      <c r="K81" s="119"/>
      <c r="L81" s="119"/>
      <c r="M81" s="119"/>
      <c r="N81" s="119"/>
      <c r="O81" s="121">
        <v>38</v>
      </c>
    </row>
    <row r="82" spans="5:15" x14ac:dyDescent="0.25">
      <c r="E82" s="121">
        <v>37</v>
      </c>
      <c r="F82" s="119"/>
      <c r="G82" s="119"/>
      <c r="H82" s="119"/>
      <c r="I82" s="119"/>
      <c r="K82" s="119"/>
      <c r="L82" s="119"/>
      <c r="M82" s="119"/>
      <c r="N82" s="119"/>
      <c r="O82" s="121">
        <v>37</v>
      </c>
    </row>
    <row r="83" spans="5:15" x14ac:dyDescent="0.25">
      <c r="E83" s="121">
        <v>36</v>
      </c>
      <c r="F83" s="119"/>
      <c r="G83" s="119"/>
      <c r="H83" s="119"/>
      <c r="I83" s="119"/>
      <c r="K83" s="119"/>
      <c r="L83" s="119"/>
      <c r="M83" s="119"/>
      <c r="N83" s="119"/>
      <c r="O83" s="121">
        <v>36</v>
      </c>
    </row>
    <row r="84" spans="5:15" x14ac:dyDescent="0.25">
      <c r="E84" s="121">
        <v>35</v>
      </c>
      <c r="F84" s="119"/>
      <c r="G84" s="119"/>
      <c r="H84" s="119"/>
      <c r="I84" s="119"/>
      <c r="K84" s="119"/>
      <c r="L84" s="119"/>
      <c r="M84" s="119"/>
      <c r="N84" s="119"/>
      <c r="O84" s="121">
        <v>35</v>
      </c>
    </row>
    <row r="85" spans="5:15" x14ac:dyDescent="0.25">
      <c r="E85" s="121">
        <v>34</v>
      </c>
      <c r="F85" s="119"/>
      <c r="G85" s="119"/>
      <c r="H85" s="119"/>
      <c r="I85" s="119"/>
      <c r="K85" s="119"/>
      <c r="L85" s="119"/>
      <c r="M85" s="119"/>
      <c r="N85" s="119"/>
      <c r="O85" s="121">
        <v>34</v>
      </c>
    </row>
    <row r="86" spans="5:15" x14ac:dyDescent="0.25">
      <c r="E86" s="121">
        <v>33</v>
      </c>
      <c r="F86" s="119"/>
      <c r="G86" s="119"/>
      <c r="H86" s="119"/>
      <c r="I86" s="119"/>
      <c r="K86" s="119"/>
      <c r="L86" s="119"/>
      <c r="M86" s="119"/>
      <c r="N86" s="119"/>
      <c r="O86" s="121">
        <v>33</v>
      </c>
    </row>
    <row r="87" spans="5:15" x14ac:dyDescent="0.25">
      <c r="E87" s="121">
        <v>32</v>
      </c>
      <c r="F87" s="119"/>
      <c r="G87" s="119"/>
      <c r="H87" s="119"/>
      <c r="I87" s="119"/>
      <c r="K87" s="119"/>
      <c r="L87" s="119"/>
      <c r="M87" s="119"/>
      <c r="N87" s="119"/>
      <c r="O87" s="121">
        <v>32</v>
      </c>
    </row>
    <row r="88" spans="5:15" x14ac:dyDescent="0.25">
      <c r="E88" s="121">
        <v>31</v>
      </c>
      <c r="F88" s="119"/>
      <c r="G88" s="119"/>
      <c r="H88" s="119"/>
      <c r="I88" s="119"/>
      <c r="K88" s="119"/>
      <c r="L88" s="119"/>
      <c r="M88" s="119"/>
      <c r="N88" s="119"/>
      <c r="O88" s="121">
        <v>31</v>
      </c>
    </row>
    <row r="89" spans="5:15" x14ac:dyDescent="0.25">
      <c r="E89" s="121">
        <v>30</v>
      </c>
      <c r="F89" s="119"/>
      <c r="G89" s="119"/>
      <c r="H89" s="119"/>
      <c r="I89" s="119"/>
      <c r="K89" s="119"/>
      <c r="L89" s="119"/>
      <c r="M89" s="119"/>
      <c r="N89" s="119"/>
      <c r="O89" s="121">
        <v>30</v>
      </c>
    </row>
    <row r="90" spans="5:15" x14ac:dyDescent="0.25">
      <c r="E90" s="121">
        <v>29</v>
      </c>
      <c r="F90" s="119"/>
      <c r="G90" s="119"/>
      <c r="H90" s="119"/>
      <c r="I90" s="119"/>
      <c r="K90" s="119"/>
      <c r="L90" s="119"/>
      <c r="M90" s="119"/>
      <c r="N90" s="119"/>
      <c r="O90" s="121">
        <v>29</v>
      </c>
    </row>
    <row r="91" spans="5:15" x14ac:dyDescent="0.25">
      <c r="E91" s="121">
        <v>28</v>
      </c>
      <c r="F91" s="119"/>
      <c r="G91" s="119"/>
      <c r="H91" s="119"/>
      <c r="I91" s="119"/>
      <c r="K91" s="119"/>
      <c r="L91" s="119"/>
      <c r="M91" s="119"/>
      <c r="N91" s="119"/>
      <c r="O91" s="121">
        <v>28</v>
      </c>
    </row>
    <row r="92" spans="5:15" x14ac:dyDescent="0.25">
      <c r="E92" s="121">
        <v>27</v>
      </c>
      <c r="F92" s="119"/>
      <c r="G92" s="119"/>
      <c r="H92" s="119"/>
      <c r="I92" s="119"/>
      <c r="K92" s="119"/>
      <c r="L92" s="119"/>
      <c r="M92" s="119"/>
      <c r="N92" s="119"/>
      <c r="O92" s="121">
        <v>27</v>
      </c>
    </row>
    <row r="93" spans="5:15" x14ac:dyDescent="0.25">
      <c r="E93" s="121">
        <v>26</v>
      </c>
      <c r="F93" s="119"/>
      <c r="G93" s="119"/>
      <c r="H93" s="119"/>
      <c r="I93" s="119"/>
      <c r="K93" s="119"/>
      <c r="L93" s="119"/>
      <c r="M93" s="119"/>
      <c r="N93" s="119"/>
      <c r="O93" s="121">
        <v>26</v>
      </c>
    </row>
    <row r="94" spans="5:15" x14ac:dyDescent="0.25">
      <c r="E94" s="121">
        <v>25</v>
      </c>
      <c r="F94" s="119"/>
      <c r="G94" s="119"/>
      <c r="H94" s="119"/>
      <c r="I94" s="119"/>
      <c r="K94" s="119"/>
      <c r="L94" s="119"/>
      <c r="M94" s="119"/>
      <c r="N94" s="119"/>
      <c r="O94" s="121">
        <v>25</v>
      </c>
    </row>
    <row r="95" spans="5:15" x14ac:dyDescent="0.25">
      <c r="E95" s="121">
        <v>24</v>
      </c>
      <c r="F95" s="119"/>
      <c r="G95" s="119"/>
      <c r="H95" s="119"/>
      <c r="I95" s="119"/>
      <c r="K95" s="119"/>
      <c r="L95" s="119"/>
      <c r="M95" s="119"/>
      <c r="N95" s="119"/>
      <c r="O95" s="121">
        <v>24</v>
      </c>
    </row>
    <row r="96" spans="5:15" x14ac:dyDescent="0.25">
      <c r="E96" s="121">
        <v>23</v>
      </c>
      <c r="F96" s="119"/>
      <c r="G96" s="119"/>
      <c r="H96" s="119"/>
      <c r="I96" s="119"/>
      <c r="K96" s="119"/>
      <c r="L96" s="119"/>
      <c r="M96" s="119"/>
      <c r="N96" s="119"/>
      <c r="O96" s="121">
        <v>23</v>
      </c>
    </row>
    <row r="97" spans="5:15" x14ac:dyDescent="0.25">
      <c r="E97" s="121">
        <v>22</v>
      </c>
      <c r="F97" s="119"/>
      <c r="G97" s="119"/>
      <c r="H97" s="119"/>
      <c r="I97" s="119"/>
      <c r="K97" s="119"/>
      <c r="L97" s="119"/>
      <c r="M97" s="119"/>
      <c r="N97" s="119"/>
      <c r="O97" s="121">
        <v>22</v>
      </c>
    </row>
    <row r="98" spans="5:15" x14ac:dyDescent="0.25">
      <c r="E98" s="121">
        <v>21</v>
      </c>
      <c r="F98" s="119"/>
      <c r="G98" s="119"/>
      <c r="H98" s="119"/>
      <c r="I98" s="119"/>
      <c r="K98" s="119"/>
      <c r="L98" s="119"/>
      <c r="M98" s="119"/>
      <c r="N98" s="119"/>
      <c r="O98" s="121">
        <v>21</v>
      </c>
    </row>
    <row r="99" spans="5:15" x14ac:dyDescent="0.25">
      <c r="E99" s="121">
        <v>20</v>
      </c>
      <c r="F99" s="119"/>
      <c r="G99" s="119"/>
      <c r="H99" s="119"/>
      <c r="I99" s="119"/>
      <c r="K99" s="119"/>
      <c r="L99" s="119"/>
      <c r="M99" s="119"/>
      <c r="N99" s="119"/>
      <c r="O99" s="121">
        <v>20</v>
      </c>
    </row>
    <row r="100" spans="5:15" x14ac:dyDescent="0.25">
      <c r="E100" s="121">
        <v>19</v>
      </c>
      <c r="F100" s="119"/>
      <c r="G100" s="119"/>
      <c r="H100" s="119"/>
      <c r="I100" s="119"/>
      <c r="K100" s="119"/>
      <c r="L100" s="119"/>
      <c r="M100" s="119"/>
      <c r="N100" s="119"/>
      <c r="O100" s="121">
        <v>19</v>
      </c>
    </row>
    <row r="101" spans="5:15" x14ac:dyDescent="0.25">
      <c r="E101" s="121">
        <v>18</v>
      </c>
      <c r="F101" s="119"/>
      <c r="G101" s="119"/>
      <c r="H101" s="119"/>
      <c r="I101" s="119"/>
      <c r="K101" s="119"/>
      <c r="L101" s="119"/>
      <c r="M101" s="119"/>
      <c r="N101" s="119"/>
      <c r="O101" s="121">
        <v>18</v>
      </c>
    </row>
    <row r="102" spans="5:15" x14ac:dyDescent="0.25">
      <c r="E102" s="121">
        <v>17</v>
      </c>
      <c r="F102" s="119"/>
      <c r="G102" s="119"/>
      <c r="H102" s="119"/>
      <c r="I102" s="119"/>
      <c r="K102" s="119"/>
      <c r="L102" s="119"/>
      <c r="M102" s="119"/>
      <c r="N102" s="119"/>
      <c r="O102" s="121">
        <v>17</v>
      </c>
    </row>
    <row r="103" spans="5:15" x14ac:dyDescent="0.25">
      <c r="E103" s="121">
        <v>16</v>
      </c>
      <c r="F103" s="119"/>
      <c r="G103" s="119"/>
      <c r="H103" s="119"/>
      <c r="I103" s="119"/>
      <c r="K103" s="119"/>
      <c r="L103" s="119"/>
      <c r="M103" s="119"/>
      <c r="N103" s="119"/>
      <c r="O103" s="121">
        <v>16</v>
      </c>
    </row>
    <row r="104" spans="5:15" x14ac:dyDescent="0.25">
      <c r="E104" s="121">
        <v>15</v>
      </c>
      <c r="F104" s="119"/>
      <c r="G104" s="119"/>
      <c r="H104" s="119"/>
      <c r="I104" s="119"/>
      <c r="K104" s="119"/>
      <c r="L104" s="119"/>
      <c r="M104" s="119"/>
      <c r="N104" s="119"/>
      <c r="O104" s="121">
        <v>15</v>
      </c>
    </row>
    <row r="105" spans="5:15" x14ac:dyDescent="0.25">
      <c r="E105" s="121">
        <v>14</v>
      </c>
      <c r="F105" s="119"/>
      <c r="G105" s="119"/>
      <c r="H105" s="119"/>
      <c r="I105" s="119"/>
      <c r="K105" s="119"/>
      <c r="L105" s="119"/>
      <c r="M105" s="119"/>
      <c r="N105" s="119"/>
      <c r="O105" s="121">
        <v>14</v>
      </c>
    </row>
    <row r="106" spans="5:15" x14ac:dyDescent="0.25">
      <c r="E106" s="121">
        <v>13</v>
      </c>
      <c r="F106" s="119"/>
      <c r="G106" s="119"/>
      <c r="H106" s="119"/>
      <c r="I106" s="119"/>
      <c r="K106" s="119"/>
      <c r="L106" s="119"/>
      <c r="M106" s="119"/>
      <c r="N106" s="119"/>
      <c r="O106" s="121">
        <v>13</v>
      </c>
    </row>
    <row r="107" spans="5:15" x14ac:dyDescent="0.25">
      <c r="E107" s="121">
        <v>12</v>
      </c>
      <c r="F107" s="119"/>
      <c r="G107" s="119"/>
      <c r="H107" s="119"/>
      <c r="I107" s="119"/>
      <c r="K107" s="119"/>
      <c r="L107" s="119"/>
      <c r="M107" s="119"/>
      <c r="N107" s="119"/>
      <c r="O107" s="121">
        <v>12</v>
      </c>
    </row>
    <row r="108" spans="5:15" x14ac:dyDescent="0.25">
      <c r="E108" s="121">
        <v>11</v>
      </c>
      <c r="F108" s="119"/>
      <c r="G108" s="119"/>
      <c r="H108" s="119"/>
      <c r="I108" s="119"/>
      <c r="K108" s="119"/>
      <c r="L108" s="119"/>
      <c r="M108" s="119"/>
      <c r="N108" s="119"/>
      <c r="O108" s="121">
        <v>11</v>
      </c>
    </row>
    <row r="109" spans="5:15" x14ac:dyDescent="0.25">
      <c r="E109" s="121">
        <v>10</v>
      </c>
      <c r="F109" s="119"/>
      <c r="G109" s="119"/>
      <c r="H109" s="119"/>
      <c r="I109" s="119"/>
      <c r="K109" s="119"/>
      <c r="L109" s="119"/>
      <c r="M109" s="119"/>
      <c r="N109" s="119"/>
      <c r="O109" s="121">
        <v>10</v>
      </c>
    </row>
    <row r="110" spans="5:15" x14ac:dyDescent="0.25">
      <c r="E110" s="121">
        <v>9</v>
      </c>
      <c r="F110" s="119"/>
      <c r="G110" s="119"/>
      <c r="H110" s="119"/>
      <c r="I110" s="119"/>
      <c r="K110" s="119"/>
      <c r="L110" s="119"/>
      <c r="M110" s="119"/>
      <c r="N110" s="119"/>
      <c r="O110" s="121">
        <v>9</v>
      </c>
    </row>
    <row r="111" spans="5:15" x14ac:dyDescent="0.25">
      <c r="E111" s="121">
        <v>8</v>
      </c>
      <c r="F111" s="119"/>
      <c r="G111" s="119"/>
      <c r="H111" s="119"/>
      <c r="I111" s="119"/>
      <c r="K111" s="119"/>
      <c r="L111" s="119"/>
      <c r="M111" s="119"/>
      <c r="N111" s="119"/>
      <c r="O111" s="121">
        <v>8</v>
      </c>
    </row>
    <row r="112" spans="5:15" x14ac:dyDescent="0.25">
      <c r="E112" s="121">
        <v>7</v>
      </c>
      <c r="F112" s="119"/>
      <c r="G112" s="119"/>
      <c r="H112" s="119"/>
      <c r="I112" s="119"/>
      <c r="K112" s="119"/>
      <c r="L112" s="119"/>
      <c r="M112" s="119"/>
      <c r="N112" s="119"/>
      <c r="O112" s="121">
        <v>7</v>
      </c>
    </row>
    <row r="113" spans="5:15" x14ac:dyDescent="0.25">
      <c r="E113" s="121">
        <v>6</v>
      </c>
      <c r="F113" s="119"/>
      <c r="G113" s="119"/>
      <c r="H113" s="119"/>
      <c r="I113" s="119"/>
      <c r="K113" s="119"/>
      <c r="L113" s="119"/>
      <c r="M113" s="119"/>
      <c r="N113" s="119"/>
      <c r="O113" s="121">
        <v>6</v>
      </c>
    </row>
    <row r="114" spans="5:15" x14ac:dyDescent="0.25">
      <c r="E114" s="121">
        <v>5</v>
      </c>
      <c r="F114" s="119"/>
      <c r="G114" s="119"/>
      <c r="H114" s="119"/>
      <c r="I114" s="119"/>
      <c r="K114" s="119"/>
      <c r="L114" s="119"/>
      <c r="M114" s="119"/>
      <c r="N114" s="119"/>
      <c r="O114" s="121">
        <v>5</v>
      </c>
    </row>
    <row r="115" spans="5:15" x14ac:dyDescent="0.25">
      <c r="E115" s="121">
        <v>4</v>
      </c>
      <c r="F115" s="119"/>
      <c r="G115" s="119"/>
      <c r="H115" s="119"/>
      <c r="I115" s="119"/>
      <c r="K115" s="119"/>
      <c r="L115" s="119"/>
      <c r="M115" s="119"/>
      <c r="N115" s="119"/>
      <c r="O115" s="121">
        <v>4</v>
      </c>
    </row>
    <row r="116" spans="5:15" x14ac:dyDescent="0.25">
      <c r="E116" s="121">
        <v>3</v>
      </c>
      <c r="F116" s="119"/>
      <c r="G116" s="119"/>
      <c r="H116" s="119"/>
      <c r="I116" s="119"/>
      <c r="K116" s="119"/>
      <c r="L116" s="119"/>
      <c r="M116" s="119"/>
      <c r="N116" s="119"/>
      <c r="O116" s="121">
        <v>3</v>
      </c>
    </row>
    <row r="117" spans="5:15" x14ac:dyDescent="0.25">
      <c r="E117" s="121">
        <v>2</v>
      </c>
      <c r="F117" s="119"/>
      <c r="G117" s="119"/>
      <c r="H117" s="119"/>
      <c r="I117" s="119"/>
      <c r="K117" s="119"/>
      <c r="L117" s="119"/>
      <c r="M117" s="119"/>
      <c r="N117" s="119"/>
      <c r="O117" s="121">
        <v>2</v>
      </c>
    </row>
    <row r="118" spans="5:15" x14ac:dyDescent="0.25">
      <c r="E118" s="121">
        <v>1</v>
      </c>
      <c r="F118" s="119"/>
      <c r="G118" s="119"/>
      <c r="H118" s="119"/>
      <c r="I118" s="119"/>
      <c r="K118" s="119"/>
      <c r="L118" s="119"/>
      <c r="M118" s="119"/>
      <c r="N118" s="119"/>
      <c r="O118" s="121">
        <v>1</v>
      </c>
    </row>
    <row r="119" spans="5:15" x14ac:dyDescent="0.25">
      <c r="F119" s="131">
        <v>1</v>
      </c>
      <c r="G119" s="131">
        <v>2</v>
      </c>
      <c r="H119" s="131">
        <v>3</v>
      </c>
      <c r="I119" s="131">
        <v>4</v>
      </c>
      <c r="J119" s="115"/>
      <c r="K119" s="131">
        <v>1</v>
      </c>
      <c r="L119" s="131">
        <v>2</v>
      </c>
      <c r="M119" s="131">
        <v>3</v>
      </c>
      <c r="N119" s="131">
        <v>4</v>
      </c>
    </row>
    <row r="120" spans="5:15" x14ac:dyDescent="0.25">
      <c r="F120" s="115" t="s">
        <v>34</v>
      </c>
      <c r="G120" s="115"/>
      <c r="H120" s="115"/>
      <c r="I120" s="115"/>
      <c r="J120" s="115"/>
      <c r="K120" s="115" t="s">
        <v>34</v>
      </c>
    </row>
    <row r="121" spans="5:15" x14ac:dyDescent="0.25">
      <c r="F121" s="115" t="s">
        <v>45</v>
      </c>
      <c r="G121" s="114"/>
      <c r="H121" s="113"/>
      <c r="I121" s="114"/>
      <c r="J121" s="114"/>
      <c r="K121" s="115" t="s">
        <v>33</v>
      </c>
    </row>
  </sheetData>
  <mergeCells count="4">
    <mergeCell ref="D8:D9"/>
    <mergeCell ref="C9:C10"/>
    <mergeCell ref="A14:B14"/>
    <mergeCell ref="F14:O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15" width="4.42578125" style="83" customWidth="1"/>
    <col min="16" max="24" width="3.7109375" style="83" customWidth="1"/>
  </cols>
  <sheetData>
    <row r="1" spans="1:20" hidden="1" x14ac:dyDescent="0.25">
      <c r="A1" s="82" t="str">
        <f>B7</f>
        <v>años</v>
      </c>
      <c r="B1" s="82" t="s">
        <v>22</v>
      </c>
      <c r="C1" s="82" t="s">
        <v>23</v>
      </c>
      <c r="D1" s="82" t="s">
        <v>24</v>
      </c>
      <c r="E1" s="82"/>
      <c r="F1" s="82"/>
      <c r="O1"/>
      <c r="P1"/>
      <c r="Q1"/>
      <c r="R1"/>
      <c r="S1"/>
      <c r="T1"/>
    </row>
    <row r="2" spans="1:20" hidden="1" x14ac:dyDescent="0.25">
      <c r="A2" s="82" t="s">
        <v>25</v>
      </c>
      <c r="B2" s="82" t="s">
        <v>26</v>
      </c>
      <c r="C2" s="82" t="s">
        <v>27</v>
      </c>
      <c r="D2" s="82" t="s">
        <v>28</v>
      </c>
      <c r="E2" s="82" t="str">
        <f>CONCATENATE(B2," ",B5," ",C2," ",B11," ",B7)</f>
        <v>puede representarse llegando los 75 pacientes, a los 4 años</v>
      </c>
      <c r="F2" s="82"/>
      <c r="G2" s="84" t="str">
        <f>CONCATENATE(A2," ",E2,D2)</f>
        <v>NO puede representarse llegando los 75 pacientes, a los 4 años, pues habría que recortar o ampliar los tiempos respectivos de uno o más pacientes "libres de evento" o "con evento"</v>
      </c>
      <c r="O2"/>
      <c r="P2"/>
      <c r="Q2"/>
      <c r="R2"/>
      <c r="S2"/>
      <c r="T2"/>
    </row>
    <row r="3" spans="1:20" hidden="1" x14ac:dyDescent="0.25">
      <c r="A3" s="85"/>
      <c r="C3" s="85"/>
      <c r="D3" s="85"/>
      <c r="E3" s="85"/>
      <c r="F3" s="85"/>
      <c r="G3" s="85"/>
      <c r="H3" s="85"/>
      <c r="I3" s="85"/>
      <c r="J3" s="85"/>
      <c r="K3" s="86"/>
      <c r="O3"/>
      <c r="P3"/>
      <c r="Q3"/>
      <c r="R3"/>
      <c r="S3"/>
      <c r="T3"/>
    </row>
    <row r="4" spans="1:20" ht="24" customHeight="1" x14ac:dyDescent="0.25">
      <c r="A4" s="145" t="s">
        <v>50</v>
      </c>
      <c r="D4" s="85"/>
      <c r="E4" s="85"/>
      <c r="F4" s="85"/>
      <c r="G4" s="85"/>
      <c r="I4" s="85"/>
      <c r="J4" s="85"/>
      <c r="K4" s="86"/>
      <c r="O4"/>
      <c r="P4"/>
      <c r="Q4"/>
      <c r="R4"/>
      <c r="S4"/>
      <c r="T4"/>
    </row>
    <row r="5" spans="1:20" ht="25.5" x14ac:dyDescent="0.25">
      <c r="A5" s="143" t="s">
        <v>47</v>
      </c>
      <c r="B5" s="87">
        <f>E5+D5+C5</f>
        <v>75</v>
      </c>
      <c r="C5" s="88">
        <v>3</v>
      </c>
      <c r="D5" s="89">
        <v>1</v>
      </c>
      <c r="E5" s="90">
        <v>71</v>
      </c>
      <c r="G5" s="85"/>
      <c r="H5" s="1" t="s">
        <v>21</v>
      </c>
      <c r="I5" s="85"/>
      <c r="J5" s="85"/>
      <c r="K5" s="85"/>
      <c r="O5"/>
      <c r="P5"/>
      <c r="Q5"/>
      <c r="R5"/>
      <c r="S5"/>
      <c r="T5"/>
    </row>
    <row r="6" spans="1:20" ht="15" customHeight="1" x14ac:dyDescent="0.25">
      <c r="A6" s="85"/>
      <c r="C6" s="91"/>
      <c r="D6" s="92"/>
      <c r="E6" s="93"/>
      <c r="F6" s="85"/>
      <c r="G6" s="85"/>
      <c r="H6" s="3" t="s">
        <v>20</v>
      </c>
      <c r="I6" s="85"/>
      <c r="J6" s="85"/>
      <c r="K6" s="85"/>
      <c r="O6"/>
      <c r="P6"/>
      <c r="Q6"/>
      <c r="R6"/>
      <c r="S6"/>
      <c r="T6"/>
    </row>
    <row r="7" spans="1:20" ht="39.75" customHeight="1" x14ac:dyDescent="0.25">
      <c r="A7" s="144" t="s">
        <v>48</v>
      </c>
      <c r="B7" s="94" t="s">
        <v>10</v>
      </c>
      <c r="C7" s="95" t="str">
        <f>CONCATENATE(A1," ",B1," ",B5," ",C1)</f>
        <v>años de los 75 del grupo Interv</v>
      </c>
      <c r="D7" s="95" t="str">
        <f>CONCATENATE(A1," ",B1," ",B5," ",D1)</f>
        <v>años de los 75 del grupo Contr</v>
      </c>
      <c r="E7" s="85"/>
      <c r="F7" s="85"/>
      <c r="G7" s="85"/>
      <c r="H7" s="85"/>
      <c r="I7" s="85"/>
      <c r="J7" s="85"/>
      <c r="K7" s="85"/>
      <c r="O7"/>
      <c r="P7"/>
      <c r="Q7"/>
      <c r="R7"/>
      <c r="S7"/>
      <c r="T7"/>
    </row>
    <row r="8" spans="1:20" ht="26.25" x14ac:dyDescent="0.25">
      <c r="A8" s="96" t="s">
        <v>12</v>
      </c>
      <c r="B8" s="97">
        <v>7.3240804996530184E-2</v>
      </c>
      <c r="C8" s="98">
        <f>B8*B5</f>
        <v>5.4930603747397635</v>
      </c>
      <c r="D8" s="156">
        <f>(B8+B9)*B5</f>
        <v>6.5220333102012491</v>
      </c>
      <c r="E8" s="99"/>
      <c r="F8" s="99"/>
      <c r="G8" s="100"/>
      <c r="H8" s="85"/>
      <c r="I8" s="85"/>
      <c r="J8" s="85"/>
      <c r="K8" s="85"/>
      <c r="O8"/>
      <c r="P8"/>
      <c r="Q8"/>
      <c r="R8"/>
      <c r="S8"/>
      <c r="T8"/>
    </row>
    <row r="9" spans="1:20" ht="26.25" x14ac:dyDescent="0.25">
      <c r="A9" s="101" t="s">
        <v>14</v>
      </c>
      <c r="B9" s="102">
        <v>1.371963913948647E-2</v>
      </c>
      <c r="C9" s="157">
        <f>(B10+B9)*B5</f>
        <v>294.5069396252602</v>
      </c>
      <c r="D9" s="156"/>
      <c r="E9" s="92"/>
      <c r="F9" s="103"/>
      <c r="G9" s="100"/>
      <c r="H9" s="85"/>
      <c r="I9" s="85"/>
      <c r="J9" s="85"/>
      <c r="K9" s="85"/>
      <c r="O9"/>
      <c r="P9"/>
      <c r="Q9"/>
      <c r="R9"/>
      <c r="S9"/>
      <c r="T9"/>
    </row>
    <row r="10" spans="1:20" ht="26.25" x14ac:dyDescent="0.25">
      <c r="A10" s="104" t="s">
        <v>13</v>
      </c>
      <c r="B10" s="105">
        <v>3.9130395558639832</v>
      </c>
      <c r="C10" s="157"/>
      <c r="D10" s="106">
        <f>B10*B5</f>
        <v>293.47796668979873</v>
      </c>
      <c r="E10" s="91"/>
      <c r="F10" s="103"/>
      <c r="G10" s="107"/>
      <c r="H10" s="85"/>
      <c r="I10" s="85"/>
      <c r="J10" s="85"/>
      <c r="K10" s="85"/>
      <c r="O10"/>
      <c r="P10"/>
      <c r="Q10"/>
      <c r="R10"/>
      <c r="S10"/>
      <c r="T10"/>
    </row>
    <row r="11" spans="1:20" x14ac:dyDescent="0.25">
      <c r="A11" s="5"/>
      <c r="B11" s="108">
        <v>4</v>
      </c>
      <c r="C11" s="109">
        <f>C8+C9</f>
        <v>299.99999999999994</v>
      </c>
      <c r="D11" s="109">
        <f>D8+D10</f>
        <v>300</v>
      </c>
      <c r="E11" s="110"/>
      <c r="F11" s="110"/>
      <c r="G11" s="110"/>
      <c r="H11" s="85"/>
      <c r="I11" s="85"/>
      <c r="J11" s="85"/>
      <c r="K11" s="85"/>
      <c r="O11"/>
      <c r="P11"/>
      <c r="Q11"/>
      <c r="R11"/>
      <c r="S11"/>
      <c r="T11"/>
    </row>
    <row r="12" spans="1:20" ht="9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O12"/>
      <c r="P12"/>
      <c r="Q12"/>
      <c r="R12"/>
      <c r="S12"/>
      <c r="T12"/>
    </row>
    <row r="13" spans="1:20" x14ac:dyDescent="0.25">
      <c r="A13" s="85"/>
      <c r="B13" s="85"/>
      <c r="C13" s="80">
        <f>(E5+D5)*B11</f>
        <v>288</v>
      </c>
      <c r="D13" s="80">
        <f>E5*B11</f>
        <v>284</v>
      </c>
      <c r="E13" s="85"/>
      <c r="F13" s="111" t="s">
        <v>31</v>
      </c>
      <c r="G13" s="85"/>
      <c r="H13" s="85"/>
      <c r="I13" s="85"/>
      <c r="J13" s="85"/>
      <c r="K13" s="85"/>
      <c r="O13"/>
      <c r="P13"/>
      <c r="Q13"/>
      <c r="R13"/>
      <c r="S13"/>
      <c r="T13"/>
    </row>
    <row r="14" spans="1:20" ht="36" customHeight="1" x14ac:dyDescent="0.25">
      <c r="A14" s="158" t="s">
        <v>32</v>
      </c>
      <c r="B14" s="158"/>
      <c r="C14" s="112">
        <f>C9-C13</f>
        <v>6.5069396252602019</v>
      </c>
      <c r="D14" s="112">
        <f>D10-D13</f>
        <v>9.477966689798734</v>
      </c>
      <c r="F14" s="159" t="str">
        <f>IF((AND(((B9+B10)/B11)&gt;((D5+E5)/B5),(B10/B11)&gt;(E5/B5))),E2,G2)</f>
        <v>puede representarse llegando los 75 pacientes, a los 4 años</v>
      </c>
      <c r="G14" s="160"/>
      <c r="H14" s="160"/>
      <c r="I14" s="160"/>
      <c r="J14" s="160"/>
      <c r="K14" s="160"/>
      <c r="L14" s="160"/>
      <c r="M14" s="160"/>
      <c r="N14" s="160"/>
      <c r="O14" s="161"/>
      <c r="P14"/>
      <c r="Q14"/>
      <c r="R14"/>
      <c r="S14"/>
      <c r="T14"/>
    </row>
    <row r="15" spans="1:20" ht="18.75" customHeight="1" thickBot="1" x14ac:dyDescent="0.3">
      <c r="A15" s="113"/>
      <c r="B15" s="113"/>
      <c r="C15" s="113"/>
      <c r="D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/>
      <c r="Q15"/>
      <c r="R15"/>
      <c r="S15"/>
      <c r="T15"/>
    </row>
    <row r="16" spans="1:20" ht="27" customHeight="1" thickBot="1" x14ac:dyDescent="0.3">
      <c r="A16" s="162" t="s">
        <v>44</v>
      </c>
      <c r="B16" s="163"/>
      <c r="C16" s="163"/>
      <c r="D16" s="164"/>
      <c r="F16" s="115" t="s">
        <v>45</v>
      </c>
      <c r="G16" s="114"/>
      <c r="H16" s="113"/>
      <c r="I16" s="114"/>
      <c r="J16" s="114"/>
      <c r="K16" s="115" t="s">
        <v>33</v>
      </c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4" x14ac:dyDescent="0.25">
      <c r="A17" s="135" t="s">
        <v>38</v>
      </c>
      <c r="F17" s="115" t="s">
        <v>34</v>
      </c>
      <c r="G17" s="115"/>
      <c r="K17" s="115" t="s">
        <v>34</v>
      </c>
    </row>
    <row r="18" spans="1:24" x14ac:dyDescent="0.25">
      <c r="A18" s="135" t="s">
        <v>39</v>
      </c>
      <c r="E18" s="83"/>
      <c r="F18" s="136">
        <v>1</v>
      </c>
      <c r="G18" s="136">
        <v>2</v>
      </c>
      <c r="H18" s="136">
        <v>3</v>
      </c>
      <c r="I18" s="136">
        <v>4</v>
      </c>
      <c r="J18" s="137"/>
      <c r="K18" s="136">
        <v>1</v>
      </c>
      <c r="L18" s="136">
        <v>2</v>
      </c>
      <c r="M18" s="136">
        <v>3</v>
      </c>
      <c r="N18" s="136">
        <v>4</v>
      </c>
    </row>
    <row r="19" spans="1:24" x14ac:dyDescent="0.25">
      <c r="D19" s="116" t="s">
        <v>35</v>
      </c>
      <c r="E19" s="138">
        <v>75</v>
      </c>
      <c r="F19" s="119"/>
      <c r="G19" s="119"/>
      <c r="H19" s="119"/>
      <c r="I19" s="120"/>
      <c r="J19" s="83"/>
      <c r="K19" s="119"/>
      <c r="L19" s="119"/>
      <c r="M19" s="119"/>
      <c r="N19" s="120"/>
      <c r="O19" s="138">
        <v>75</v>
      </c>
      <c r="P19" s="117" t="s">
        <v>35</v>
      </c>
      <c r="Q19" s="118"/>
      <c r="R19" s="118"/>
      <c r="S19" s="118"/>
      <c r="T19" s="118"/>
      <c r="U19" s="118"/>
      <c r="V19" s="118"/>
      <c r="W19" s="118"/>
      <c r="X19" s="118"/>
    </row>
    <row r="20" spans="1:24" x14ac:dyDescent="0.25">
      <c r="E20" s="138">
        <v>74</v>
      </c>
      <c r="F20" s="119"/>
      <c r="G20" s="119"/>
      <c r="H20" s="120"/>
      <c r="I20" s="120"/>
      <c r="J20" s="83"/>
      <c r="K20" s="119"/>
      <c r="L20" s="119"/>
      <c r="M20" s="120"/>
      <c r="N20" s="120"/>
      <c r="O20" s="138">
        <v>74</v>
      </c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x14ac:dyDescent="0.25">
      <c r="E21" s="138">
        <v>73</v>
      </c>
      <c r="F21" s="119"/>
      <c r="G21" s="119"/>
      <c r="H21" s="120"/>
      <c r="I21" s="120"/>
      <c r="J21" s="83"/>
      <c r="K21" s="119"/>
      <c r="L21" s="119"/>
      <c r="M21" s="120"/>
      <c r="N21" s="120"/>
      <c r="O21" s="138">
        <v>73</v>
      </c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ht="15.75" x14ac:dyDescent="0.25">
      <c r="E22" s="139">
        <v>72</v>
      </c>
      <c r="F22" s="141"/>
      <c r="G22" s="141"/>
      <c r="H22" s="141"/>
      <c r="I22" s="141"/>
      <c r="J22" s="83"/>
      <c r="K22" s="141"/>
      <c r="L22" s="141"/>
      <c r="M22" s="120"/>
      <c r="N22" s="120"/>
      <c r="O22" s="140">
        <v>72</v>
      </c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x14ac:dyDescent="0.25">
      <c r="E23" s="121">
        <v>71</v>
      </c>
      <c r="F23" s="119"/>
      <c r="G23" s="119"/>
      <c r="H23" s="119"/>
      <c r="I23" s="119"/>
      <c r="J23" s="142"/>
      <c r="K23" s="119"/>
      <c r="L23" s="119"/>
      <c r="M23" s="119"/>
      <c r="N23" s="119"/>
      <c r="O23" s="121">
        <v>71</v>
      </c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x14ac:dyDescent="0.25">
      <c r="E24" s="121">
        <v>70</v>
      </c>
      <c r="F24" s="122"/>
      <c r="G24" s="122"/>
      <c r="H24" s="122"/>
      <c r="I24" s="122"/>
      <c r="J24" s="125"/>
      <c r="K24" s="122"/>
      <c r="L24" s="122"/>
      <c r="M24" s="122"/>
      <c r="N24" s="122"/>
      <c r="O24" s="121">
        <v>70</v>
      </c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x14ac:dyDescent="0.25">
      <c r="E25" s="121">
        <v>69</v>
      </c>
      <c r="F25" s="122"/>
      <c r="G25" s="122"/>
      <c r="H25" s="122"/>
      <c r="I25" s="122"/>
      <c r="J25" s="125"/>
      <c r="K25" s="122"/>
      <c r="L25" s="122"/>
      <c r="M25" s="122"/>
      <c r="N25" s="122"/>
      <c r="O25" s="121">
        <v>69</v>
      </c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x14ac:dyDescent="0.25">
      <c r="E26" s="121">
        <v>68</v>
      </c>
      <c r="F26" s="122"/>
      <c r="G26" s="122"/>
      <c r="H26" s="122"/>
      <c r="I26" s="122"/>
      <c r="J26" s="125"/>
      <c r="K26" s="122"/>
      <c r="L26" s="122"/>
      <c r="M26" s="122"/>
      <c r="N26" s="122"/>
      <c r="O26" s="121">
        <v>68</v>
      </c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x14ac:dyDescent="0.25">
      <c r="E27" s="121">
        <v>67</v>
      </c>
      <c r="F27" s="122"/>
      <c r="G27" s="122"/>
      <c r="H27" s="122"/>
      <c r="I27" s="122"/>
      <c r="J27" s="124"/>
      <c r="K27" s="122"/>
      <c r="L27" s="122"/>
      <c r="M27" s="122"/>
      <c r="N27" s="122"/>
      <c r="O27" s="121">
        <v>67</v>
      </c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x14ac:dyDescent="0.25">
      <c r="E28" s="121">
        <v>66</v>
      </c>
      <c r="F28" s="122"/>
      <c r="G28" s="122"/>
      <c r="H28" s="122"/>
      <c r="I28" s="122"/>
      <c r="J28" s="123"/>
      <c r="K28" s="122"/>
      <c r="L28" s="122"/>
      <c r="M28" s="122"/>
      <c r="N28" s="122"/>
      <c r="O28" s="121">
        <v>66</v>
      </c>
      <c r="P28" s="118"/>
      <c r="Q28" s="118"/>
      <c r="R28" s="118"/>
      <c r="S28" s="118"/>
      <c r="T28" s="118"/>
      <c r="U28" s="118"/>
      <c r="V28" s="118"/>
      <c r="W28" s="118"/>
      <c r="X28" s="118"/>
    </row>
    <row r="29" spans="1:24" x14ac:dyDescent="0.25">
      <c r="E29" s="121">
        <v>65</v>
      </c>
      <c r="F29" s="119"/>
      <c r="G29" s="119"/>
      <c r="H29" s="119"/>
      <c r="I29" s="119"/>
      <c r="J29" s="123"/>
      <c r="K29" s="119"/>
      <c r="L29" s="119"/>
      <c r="M29" s="119"/>
      <c r="N29" s="119"/>
      <c r="O29" s="121">
        <v>65</v>
      </c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x14ac:dyDescent="0.25">
      <c r="E30" s="121">
        <v>64</v>
      </c>
      <c r="F30" s="119"/>
      <c r="G30" s="119"/>
      <c r="H30" s="119"/>
      <c r="I30" s="119"/>
      <c r="K30" s="119"/>
      <c r="L30" s="119"/>
      <c r="M30" s="119"/>
      <c r="N30" s="119"/>
      <c r="O30" s="121">
        <v>64</v>
      </c>
    </row>
    <row r="31" spans="1:24" x14ac:dyDescent="0.25">
      <c r="E31" s="121">
        <v>63</v>
      </c>
      <c r="F31" s="119"/>
      <c r="G31" s="119"/>
      <c r="H31" s="119"/>
      <c r="I31" s="119"/>
      <c r="K31" s="119"/>
      <c r="L31" s="119"/>
      <c r="M31" s="119"/>
      <c r="N31" s="119"/>
      <c r="O31" s="121">
        <v>63</v>
      </c>
    </row>
    <row r="32" spans="1:24" x14ac:dyDescent="0.25">
      <c r="E32" s="121">
        <v>62</v>
      </c>
      <c r="F32" s="119"/>
      <c r="G32" s="119"/>
      <c r="H32" s="119"/>
      <c r="I32" s="119"/>
      <c r="K32" s="119"/>
      <c r="L32" s="119"/>
      <c r="M32" s="119"/>
      <c r="N32" s="119"/>
      <c r="O32" s="121">
        <v>62</v>
      </c>
    </row>
    <row r="33" spans="5:15" x14ac:dyDescent="0.25">
      <c r="E33" s="121">
        <v>61</v>
      </c>
      <c r="F33" s="119"/>
      <c r="G33" s="119"/>
      <c r="H33" s="119"/>
      <c r="I33" s="119"/>
      <c r="K33" s="119"/>
      <c r="L33" s="119"/>
      <c r="M33" s="119"/>
      <c r="N33" s="119"/>
      <c r="O33" s="121">
        <v>61</v>
      </c>
    </row>
    <row r="34" spans="5:15" x14ac:dyDescent="0.25">
      <c r="E34" s="121">
        <v>60</v>
      </c>
      <c r="F34" s="119"/>
      <c r="G34" s="119"/>
      <c r="H34" s="119"/>
      <c r="I34" s="119"/>
      <c r="K34" s="119"/>
      <c r="L34" s="119"/>
      <c r="M34" s="119"/>
      <c r="N34" s="119"/>
      <c r="O34" s="121">
        <v>60</v>
      </c>
    </row>
    <row r="35" spans="5:15" x14ac:dyDescent="0.25">
      <c r="E35" s="121">
        <v>59</v>
      </c>
      <c r="F35" s="119"/>
      <c r="G35" s="119"/>
      <c r="H35" s="119"/>
      <c r="I35" s="119"/>
      <c r="K35" s="119"/>
      <c r="L35" s="119"/>
      <c r="M35" s="119"/>
      <c r="N35" s="119"/>
      <c r="O35" s="121">
        <v>59</v>
      </c>
    </row>
    <row r="36" spans="5:15" x14ac:dyDescent="0.25">
      <c r="E36" s="121">
        <v>58</v>
      </c>
      <c r="F36" s="119"/>
      <c r="G36" s="119"/>
      <c r="H36" s="119"/>
      <c r="I36" s="119"/>
      <c r="K36" s="119"/>
      <c r="L36" s="119"/>
      <c r="M36" s="119"/>
      <c r="N36" s="119"/>
      <c r="O36" s="121">
        <v>58</v>
      </c>
    </row>
    <row r="37" spans="5:15" x14ac:dyDescent="0.25">
      <c r="E37" s="121">
        <v>57</v>
      </c>
      <c r="F37" s="119"/>
      <c r="G37" s="119"/>
      <c r="H37" s="119"/>
      <c r="I37" s="119"/>
      <c r="K37" s="119"/>
      <c r="L37" s="119"/>
      <c r="M37" s="119"/>
      <c r="N37" s="119"/>
      <c r="O37" s="121">
        <v>57</v>
      </c>
    </row>
    <row r="38" spans="5:15" x14ac:dyDescent="0.25">
      <c r="E38" s="121">
        <v>56</v>
      </c>
      <c r="F38" s="119"/>
      <c r="G38" s="119"/>
      <c r="H38" s="119"/>
      <c r="I38" s="119"/>
      <c r="K38" s="119"/>
      <c r="L38" s="119"/>
      <c r="M38" s="119"/>
      <c r="N38" s="119"/>
      <c r="O38" s="121">
        <v>56</v>
      </c>
    </row>
    <row r="39" spans="5:15" x14ac:dyDescent="0.25">
      <c r="E39" s="121">
        <v>55</v>
      </c>
      <c r="F39" s="119"/>
      <c r="G39" s="119"/>
      <c r="H39" s="119"/>
      <c r="I39" s="119"/>
      <c r="K39" s="119"/>
      <c r="L39" s="119"/>
      <c r="M39" s="119"/>
      <c r="N39" s="119"/>
      <c r="O39" s="121">
        <v>55</v>
      </c>
    </row>
    <row r="40" spans="5:15" x14ac:dyDescent="0.25">
      <c r="E40" s="121">
        <v>54</v>
      </c>
      <c r="F40" s="119"/>
      <c r="G40" s="119"/>
      <c r="H40" s="119"/>
      <c r="I40" s="119"/>
      <c r="K40" s="119"/>
      <c r="L40" s="119"/>
      <c r="M40" s="119"/>
      <c r="N40" s="119"/>
      <c r="O40" s="121">
        <v>54</v>
      </c>
    </row>
    <row r="41" spans="5:15" x14ac:dyDescent="0.25">
      <c r="E41" s="121">
        <v>53</v>
      </c>
      <c r="F41" s="119"/>
      <c r="G41" s="119"/>
      <c r="H41" s="119"/>
      <c r="I41" s="119"/>
      <c r="K41" s="119"/>
      <c r="L41" s="119"/>
      <c r="M41" s="119"/>
      <c r="N41" s="119"/>
      <c r="O41" s="121">
        <v>53</v>
      </c>
    </row>
    <row r="42" spans="5:15" x14ac:dyDescent="0.25">
      <c r="E42" s="121">
        <v>52</v>
      </c>
      <c r="F42" s="119"/>
      <c r="G42" s="119"/>
      <c r="H42" s="119"/>
      <c r="I42" s="119"/>
      <c r="K42" s="119"/>
      <c r="L42" s="119"/>
      <c r="M42" s="119"/>
      <c r="N42" s="119"/>
      <c r="O42" s="121">
        <v>52</v>
      </c>
    </row>
    <row r="43" spans="5:15" x14ac:dyDescent="0.25">
      <c r="E43" s="121">
        <v>51</v>
      </c>
      <c r="F43" s="119"/>
      <c r="G43" s="119"/>
      <c r="H43" s="119"/>
      <c r="I43" s="119"/>
      <c r="K43" s="119"/>
      <c r="L43" s="119"/>
      <c r="M43" s="119"/>
      <c r="N43" s="119"/>
      <c r="O43" s="121">
        <v>51</v>
      </c>
    </row>
    <row r="44" spans="5:15" x14ac:dyDescent="0.25">
      <c r="E44" s="121">
        <v>50</v>
      </c>
      <c r="F44" s="119"/>
      <c r="G44" s="119"/>
      <c r="H44" s="119"/>
      <c r="I44" s="119"/>
      <c r="K44" s="119"/>
      <c r="L44" s="119"/>
      <c r="M44" s="119"/>
      <c r="N44" s="119"/>
      <c r="O44" s="121">
        <v>50</v>
      </c>
    </row>
    <row r="45" spans="5:15" x14ac:dyDescent="0.25">
      <c r="E45" s="121">
        <v>49</v>
      </c>
      <c r="F45" s="119"/>
      <c r="G45" s="119"/>
      <c r="H45" s="119"/>
      <c r="I45" s="119"/>
      <c r="K45" s="119"/>
      <c r="L45" s="119"/>
      <c r="M45" s="119"/>
      <c r="N45" s="119"/>
      <c r="O45" s="121">
        <v>49</v>
      </c>
    </row>
    <row r="46" spans="5:15" x14ac:dyDescent="0.25">
      <c r="E46" s="121">
        <v>48</v>
      </c>
      <c r="F46" s="119"/>
      <c r="G46" s="119"/>
      <c r="H46" s="119"/>
      <c r="I46" s="119"/>
      <c r="K46" s="119"/>
      <c r="L46" s="119"/>
      <c r="M46" s="119"/>
      <c r="N46" s="119"/>
      <c r="O46" s="121">
        <v>48</v>
      </c>
    </row>
    <row r="47" spans="5:15" x14ac:dyDescent="0.25">
      <c r="E47" s="121">
        <v>47</v>
      </c>
      <c r="F47" s="119"/>
      <c r="G47" s="119"/>
      <c r="H47" s="119"/>
      <c r="I47" s="119"/>
      <c r="K47" s="119"/>
      <c r="L47" s="119"/>
      <c r="M47" s="119"/>
      <c r="N47" s="119"/>
      <c r="O47" s="121">
        <v>47</v>
      </c>
    </row>
    <row r="48" spans="5:15" x14ac:dyDescent="0.25">
      <c r="E48" s="121">
        <v>46</v>
      </c>
      <c r="F48" s="119"/>
      <c r="G48" s="119"/>
      <c r="H48" s="119"/>
      <c r="I48" s="119"/>
      <c r="K48" s="119"/>
      <c r="L48" s="119"/>
      <c r="M48" s="119"/>
      <c r="N48" s="119"/>
      <c r="O48" s="121">
        <v>46</v>
      </c>
    </row>
    <row r="49" spans="5:15" x14ac:dyDescent="0.25">
      <c r="E49" s="121">
        <v>45</v>
      </c>
      <c r="F49" s="119"/>
      <c r="G49" s="119"/>
      <c r="H49" s="119"/>
      <c r="I49" s="119"/>
      <c r="K49" s="119"/>
      <c r="L49" s="119"/>
      <c r="M49" s="119"/>
      <c r="N49" s="119"/>
      <c r="O49" s="121">
        <v>45</v>
      </c>
    </row>
    <row r="50" spans="5:15" x14ac:dyDescent="0.25">
      <c r="E50" s="121">
        <v>44</v>
      </c>
      <c r="F50" s="119"/>
      <c r="G50" s="119"/>
      <c r="H50" s="119"/>
      <c r="I50" s="119"/>
      <c r="K50" s="119"/>
      <c r="L50" s="119"/>
      <c r="M50" s="119"/>
      <c r="N50" s="119"/>
      <c r="O50" s="121">
        <v>44</v>
      </c>
    </row>
    <row r="51" spans="5:15" x14ac:dyDescent="0.25">
      <c r="E51" s="121">
        <v>43</v>
      </c>
      <c r="F51" s="119"/>
      <c r="G51" s="119"/>
      <c r="H51" s="119"/>
      <c r="I51" s="119"/>
      <c r="K51" s="119"/>
      <c r="L51" s="119"/>
      <c r="M51" s="119"/>
      <c r="N51" s="119"/>
      <c r="O51" s="121">
        <v>43</v>
      </c>
    </row>
    <row r="52" spans="5:15" x14ac:dyDescent="0.25">
      <c r="E52" s="121">
        <v>42</v>
      </c>
      <c r="F52" s="119"/>
      <c r="G52" s="119"/>
      <c r="H52" s="119"/>
      <c r="I52" s="119"/>
      <c r="K52" s="119"/>
      <c r="L52" s="119"/>
      <c r="M52" s="119"/>
      <c r="N52" s="119"/>
      <c r="O52" s="121">
        <v>42</v>
      </c>
    </row>
    <row r="53" spans="5:15" x14ac:dyDescent="0.25">
      <c r="E53" s="121">
        <v>41</v>
      </c>
      <c r="F53" s="119"/>
      <c r="G53" s="119"/>
      <c r="H53" s="119"/>
      <c r="I53" s="119"/>
      <c r="K53" s="119"/>
      <c r="L53" s="119"/>
      <c r="M53" s="119"/>
      <c r="N53" s="119"/>
      <c r="O53" s="121">
        <v>41</v>
      </c>
    </row>
    <row r="54" spans="5:15" x14ac:dyDescent="0.25">
      <c r="E54" s="121">
        <v>40</v>
      </c>
      <c r="F54" s="119"/>
      <c r="G54" s="119"/>
      <c r="H54" s="119"/>
      <c r="I54" s="119"/>
      <c r="K54" s="119"/>
      <c r="L54" s="119"/>
      <c r="M54" s="119"/>
      <c r="N54" s="119"/>
      <c r="O54" s="121">
        <v>40</v>
      </c>
    </row>
    <row r="55" spans="5:15" x14ac:dyDescent="0.25">
      <c r="E55" s="121">
        <v>39</v>
      </c>
      <c r="F55" s="119"/>
      <c r="G55" s="119"/>
      <c r="H55" s="119"/>
      <c r="I55" s="119"/>
      <c r="K55" s="119"/>
      <c r="L55" s="119"/>
      <c r="M55" s="119"/>
      <c r="N55" s="119"/>
      <c r="O55" s="121">
        <v>39</v>
      </c>
    </row>
    <row r="56" spans="5:15" x14ac:dyDescent="0.25">
      <c r="E56" s="121">
        <v>38</v>
      </c>
      <c r="F56" s="119"/>
      <c r="G56" s="119"/>
      <c r="H56" s="119"/>
      <c r="I56" s="119"/>
      <c r="K56" s="119"/>
      <c r="L56" s="119"/>
      <c r="M56" s="119"/>
      <c r="N56" s="119"/>
      <c r="O56" s="121">
        <v>38</v>
      </c>
    </row>
    <row r="57" spans="5:15" x14ac:dyDescent="0.25">
      <c r="E57" s="121">
        <v>37</v>
      </c>
      <c r="F57" s="119"/>
      <c r="G57" s="119"/>
      <c r="H57" s="119"/>
      <c r="I57" s="119"/>
      <c r="K57" s="119"/>
      <c r="L57" s="119"/>
      <c r="M57" s="119"/>
      <c r="N57" s="119"/>
      <c r="O57" s="121">
        <v>37</v>
      </c>
    </row>
    <row r="58" spans="5:15" x14ac:dyDescent="0.25">
      <c r="E58" s="121">
        <v>36</v>
      </c>
      <c r="F58" s="119"/>
      <c r="G58" s="119"/>
      <c r="H58" s="119"/>
      <c r="I58" s="119"/>
      <c r="K58" s="119"/>
      <c r="L58" s="119"/>
      <c r="M58" s="119"/>
      <c r="N58" s="119"/>
      <c r="O58" s="121">
        <v>36</v>
      </c>
    </row>
    <row r="59" spans="5:15" x14ac:dyDescent="0.25">
      <c r="E59" s="121">
        <v>35</v>
      </c>
      <c r="F59" s="119"/>
      <c r="G59" s="119"/>
      <c r="H59" s="119"/>
      <c r="I59" s="119"/>
      <c r="K59" s="119"/>
      <c r="L59" s="119"/>
      <c r="M59" s="119"/>
      <c r="N59" s="119"/>
      <c r="O59" s="121">
        <v>35</v>
      </c>
    </row>
    <row r="60" spans="5:15" x14ac:dyDescent="0.25">
      <c r="E60" s="121">
        <v>34</v>
      </c>
      <c r="F60" s="119"/>
      <c r="G60" s="119"/>
      <c r="H60" s="119"/>
      <c r="I60" s="119"/>
      <c r="K60" s="119"/>
      <c r="L60" s="119"/>
      <c r="M60" s="119"/>
      <c r="N60" s="119"/>
      <c r="O60" s="121">
        <v>34</v>
      </c>
    </row>
    <row r="61" spans="5:15" x14ac:dyDescent="0.25">
      <c r="E61" s="121">
        <v>33</v>
      </c>
      <c r="F61" s="119"/>
      <c r="G61" s="119"/>
      <c r="H61" s="119"/>
      <c r="I61" s="119"/>
      <c r="K61" s="119"/>
      <c r="L61" s="119"/>
      <c r="M61" s="119"/>
      <c r="N61" s="119"/>
      <c r="O61" s="121">
        <v>33</v>
      </c>
    </row>
    <row r="62" spans="5:15" x14ac:dyDescent="0.25">
      <c r="E62" s="121">
        <v>32</v>
      </c>
      <c r="F62" s="119"/>
      <c r="G62" s="119"/>
      <c r="H62" s="119"/>
      <c r="I62" s="119"/>
      <c r="K62" s="119"/>
      <c r="L62" s="119"/>
      <c r="M62" s="119"/>
      <c r="N62" s="119"/>
      <c r="O62" s="121">
        <v>32</v>
      </c>
    </row>
    <row r="63" spans="5:15" x14ac:dyDescent="0.25">
      <c r="E63" s="121">
        <v>31</v>
      </c>
      <c r="F63" s="119"/>
      <c r="G63" s="119"/>
      <c r="H63" s="119"/>
      <c r="I63" s="119"/>
      <c r="K63" s="119"/>
      <c r="L63" s="119"/>
      <c r="M63" s="119"/>
      <c r="N63" s="119"/>
      <c r="O63" s="121">
        <v>31</v>
      </c>
    </row>
    <row r="64" spans="5:15" x14ac:dyDescent="0.25">
      <c r="E64" s="121">
        <v>30</v>
      </c>
      <c r="F64" s="119"/>
      <c r="G64" s="119"/>
      <c r="H64" s="119"/>
      <c r="I64" s="119"/>
      <c r="K64" s="119"/>
      <c r="L64" s="119"/>
      <c r="M64" s="119"/>
      <c r="N64" s="119"/>
      <c r="O64" s="121">
        <v>30</v>
      </c>
    </row>
    <row r="65" spans="5:15" x14ac:dyDescent="0.25">
      <c r="E65" s="121">
        <v>29</v>
      </c>
      <c r="F65" s="119"/>
      <c r="G65" s="119"/>
      <c r="H65" s="119"/>
      <c r="I65" s="119"/>
      <c r="K65" s="119"/>
      <c r="L65" s="119"/>
      <c r="M65" s="119"/>
      <c r="N65" s="119"/>
      <c r="O65" s="121">
        <v>29</v>
      </c>
    </row>
    <row r="66" spans="5:15" x14ac:dyDescent="0.25">
      <c r="E66" s="121">
        <v>28</v>
      </c>
      <c r="F66" s="119"/>
      <c r="G66" s="119"/>
      <c r="H66" s="119"/>
      <c r="I66" s="119"/>
      <c r="K66" s="119"/>
      <c r="L66" s="119"/>
      <c r="M66" s="119"/>
      <c r="N66" s="119"/>
      <c r="O66" s="121">
        <v>28</v>
      </c>
    </row>
    <row r="67" spans="5:15" x14ac:dyDescent="0.25">
      <c r="E67" s="121">
        <v>27</v>
      </c>
      <c r="F67" s="119"/>
      <c r="G67" s="119"/>
      <c r="H67" s="119"/>
      <c r="I67" s="119"/>
      <c r="K67" s="119"/>
      <c r="L67" s="119"/>
      <c r="M67" s="119"/>
      <c r="N67" s="119"/>
      <c r="O67" s="121">
        <v>27</v>
      </c>
    </row>
    <row r="68" spans="5:15" x14ac:dyDescent="0.25">
      <c r="E68" s="121">
        <v>26</v>
      </c>
      <c r="F68" s="119"/>
      <c r="G68" s="119"/>
      <c r="H68" s="119"/>
      <c r="I68" s="119"/>
      <c r="K68" s="119"/>
      <c r="L68" s="119"/>
      <c r="M68" s="119"/>
      <c r="N68" s="119"/>
      <c r="O68" s="121">
        <v>26</v>
      </c>
    </row>
    <row r="69" spans="5:15" x14ac:dyDescent="0.25">
      <c r="E69" s="121">
        <v>25</v>
      </c>
      <c r="F69" s="119"/>
      <c r="G69" s="119"/>
      <c r="H69" s="119"/>
      <c r="I69" s="119"/>
      <c r="K69" s="119"/>
      <c r="L69" s="119"/>
      <c r="M69" s="119"/>
      <c r="N69" s="119"/>
      <c r="O69" s="121">
        <v>25</v>
      </c>
    </row>
    <row r="70" spans="5:15" x14ac:dyDescent="0.25">
      <c r="E70" s="121">
        <v>24</v>
      </c>
      <c r="F70" s="119"/>
      <c r="G70" s="119"/>
      <c r="H70" s="119"/>
      <c r="I70" s="119"/>
      <c r="K70" s="119"/>
      <c r="L70" s="119"/>
      <c r="M70" s="119"/>
      <c r="N70" s="119"/>
      <c r="O70" s="121">
        <v>24</v>
      </c>
    </row>
    <row r="71" spans="5:15" x14ac:dyDescent="0.25">
      <c r="E71" s="121">
        <v>23</v>
      </c>
      <c r="F71" s="119"/>
      <c r="G71" s="119"/>
      <c r="H71" s="119"/>
      <c r="I71" s="119"/>
      <c r="K71" s="119"/>
      <c r="L71" s="119"/>
      <c r="M71" s="119"/>
      <c r="N71" s="119"/>
      <c r="O71" s="121">
        <v>23</v>
      </c>
    </row>
    <row r="72" spans="5:15" x14ac:dyDescent="0.25">
      <c r="E72" s="121">
        <v>22</v>
      </c>
      <c r="F72" s="119"/>
      <c r="G72" s="119"/>
      <c r="H72" s="119"/>
      <c r="I72" s="119"/>
      <c r="K72" s="119"/>
      <c r="L72" s="119"/>
      <c r="M72" s="119"/>
      <c r="N72" s="119"/>
      <c r="O72" s="121">
        <v>22</v>
      </c>
    </row>
    <row r="73" spans="5:15" x14ac:dyDescent="0.25">
      <c r="E73" s="121">
        <v>21</v>
      </c>
      <c r="F73" s="119"/>
      <c r="G73" s="119"/>
      <c r="H73" s="119"/>
      <c r="I73" s="119"/>
      <c r="K73" s="119"/>
      <c r="L73" s="119"/>
      <c r="M73" s="119"/>
      <c r="N73" s="119"/>
      <c r="O73" s="121">
        <v>21</v>
      </c>
    </row>
    <row r="74" spans="5:15" x14ac:dyDescent="0.25">
      <c r="E74" s="121">
        <v>20</v>
      </c>
      <c r="F74" s="119"/>
      <c r="G74" s="119"/>
      <c r="H74" s="119"/>
      <c r="I74" s="119"/>
      <c r="K74" s="119"/>
      <c r="L74" s="119"/>
      <c r="M74" s="119"/>
      <c r="N74" s="119"/>
      <c r="O74" s="121">
        <v>20</v>
      </c>
    </row>
    <row r="75" spans="5:15" x14ac:dyDescent="0.25">
      <c r="E75" s="121">
        <v>19</v>
      </c>
      <c r="F75" s="119"/>
      <c r="G75" s="119"/>
      <c r="H75" s="119"/>
      <c r="I75" s="119"/>
      <c r="K75" s="119"/>
      <c r="L75" s="119"/>
      <c r="M75" s="119"/>
      <c r="N75" s="119"/>
      <c r="O75" s="121">
        <v>19</v>
      </c>
    </row>
    <row r="76" spans="5:15" x14ac:dyDescent="0.25">
      <c r="E76" s="121">
        <v>18</v>
      </c>
      <c r="F76" s="119"/>
      <c r="G76" s="119"/>
      <c r="H76" s="119"/>
      <c r="I76" s="119"/>
      <c r="K76" s="119"/>
      <c r="L76" s="119"/>
      <c r="M76" s="119"/>
      <c r="N76" s="119"/>
      <c r="O76" s="121">
        <v>18</v>
      </c>
    </row>
    <row r="77" spans="5:15" x14ac:dyDescent="0.25">
      <c r="E77" s="121">
        <v>17</v>
      </c>
      <c r="F77" s="119"/>
      <c r="G77" s="119"/>
      <c r="H77" s="119"/>
      <c r="I77" s="119"/>
      <c r="K77" s="119"/>
      <c r="L77" s="119"/>
      <c r="M77" s="119"/>
      <c r="N77" s="119"/>
      <c r="O77" s="121">
        <v>17</v>
      </c>
    </row>
    <row r="78" spans="5:15" x14ac:dyDescent="0.25">
      <c r="E78" s="121">
        <v>16</v>
      </c>
      <c r="F78" s="119"/>
      <c r="G78" s="119"/>
      <c r="H78" s="119"/>
      <c r="I78" s="119"/>
      <c r="K78" s="119"/>
      <c r="L78" s="119"/>
      <c r="M78" s="119"/>
      <c r="N78" s="119"/>
      <c r="O78" s="121">
        <v>16</v>
      </c>
    </row>
    <row r="79" spans="5:15" x14ac:dyDescent="0.25">
      <c r="E79" s="121">
        <v>15</v>
      </c>
      <c r="F79" s="119"/>
      <c r="G79" s="119"/>
      <c r="H79" s="119"/>
      <c r="I79" s="119"/>
      <c r="K79" s="119"/>
      <c r="L79" s="119"/>
      <c r="M79" s="119"/>
      <c r="N79" s="119"/>
      <c r="O79" s="121">
        <v>15</v>
      </c>
    </row>
    <row r="80" spans="5:15" x14ac:dyDescent="0.25">
      <c r="E80" s="121">
        <v>14</v>
      </c>
      <c r="F80" s="119"/>
      <c r="G80" s="119"/>
      <c r="H80" s="119"/>
      <c r="I80" s="119"/>
      <c r="K80" s="119"/>
      <c r="L80" s="119"/>
      <c r="M80" s="119"/>
      <c r="N80" s="119"/>
      <c r="O80" s="121">
        <v>14</v>
      </c>
    </row>
    <row r="81" spans="5:15" x14ac:dyDescent="0.25">
      <c r="E81" s="121">
        <v>13</v>
      </c>
      <c r="F81" s="119"/>
      <c r="G81" s="119"/>
      <c r="H81" s="119"/>
      <c r="I81" s="119"/>
      <c r="K81" s="119"/>
      <c r="L81" s="119"/>
      <c r="M81" s="119"/>
      <c r="N81" s="119"/>
      <c r="O81" s="121">
        <v>13</v>
      </c>
    </row>
    <row r="82" spans="5:15" x14ac:dyDescent="0.25">
      <c r="E82" s="121">
        <v>12</v>
      </c>
      <c r="F82" s="119"/>
      <c r="G82" s="119"/>
      <c r="H82" s="119"/>
      <c r="I82" s="119"/>
      <c r="K82" s="119"/>
      <c r="L82" s="119"/>
      <c r="M82" s="119"/>
      <c r="N82" s="119"/>
      <c r="O82" s="121">
        <v>12</v>
      </c>
    </row>
    <row r="83" spans="5:15" x14ac:dyDescent="0.25">
      <c r="E83" s="121">
        <v>11</v>
      </c>
      <c r="F83" s="119"/>
      <c r="G83" s="119"/>
      <c r="H83" s="119"/>
      <c r="I83" s="119"/>
      <c r="K83" s="119"/>
      <c r="L83" s="119"/>
      <c r="M83" s="119"/>
      <c r="N83" s="119"/>
      <c r="O83" s="121">
        <v>11</v>
      </c>
    </row>
    <row r="84" spans="5:15" x14ac:dyDescent="0.25">
      <c r="E84" s="121">
        <v>10</v>
      </c>
      <c r="F84" s="119"/>
      <c r="G84" s="119"/>
      <c r="H84" s="119"/>
      <c r="I84" s="119"/>
      <c r="K84" s="119"/>
      <c r="L84" s="119"/>
      <c r="M84" s="119"/>
      <c r="N84" s="119"/>
      <c r="O84" s="121">
        <v>10</v>
      </c>
    </row>
    <row r="85" spans="5:15" x14ac:dyDescent="0.25">
      <c r="E85" s="121">
        <v>9</v>
      </c>
      <c r="F85" s="119"/>
      <c r="G85" s="119"/>
      <c r="H85" s="119"/>
      <c r="I85" s="119"/>
      <c r="K85" s="119"/>
      <c r="L85" s="119"/>
      <c r="M85" s="119"/>
      <c r="N85" s="119"/>
      <c r="O85" s="121">
        <v>9</v>
      </c>
    </row>
    <row r="86" spans="5:15" x14ac:dyDescent="0.25">
      <c r="E86" s="121">
        <v>8</v>
      </c>
      <c r="F86" s="119"/>
      <c r="G86" s="119"/>
      <c r="H86" s="119"/>
      <c r="I86" s="119"/>
      <c r="K86" s="119"/>
      <c r="L86" s="119"/>
      <c r="M86" s="119"/>
      <c r="N86" s="119"/>
      <c r="O86" s="121">
        <v>8</v>
      </c>
    </row>
    <row r="87" spans="5:15" x14ac:dyDescent="0.25">
      <c r="E87" s="121">
        <v>7</v>
      </c>
      <c r="F87" s="119"/>
      <c r="G87" s="119"/>
      <c r="H87" s="119"/>
      <c r="I87" s="119"/>
      <c r="K87" s="119"/>
      <c r="L87" s="119"/>
      <c r="M87" s="119"/>
      <c r="N87" s="119"/>
      <c r="O87" s="121">
        <v>7</v>
      </c>
    </row>
    <row r="88" spans="5:15" x14ac:dyDescent="0.25">
      <c r="E88" s="121">
        <v>6</v>
      </c>
      <c r="F88" s="119"/>
      <c r="G88" s="119"/>
      <c r="H88" s="119"/>
      <c r="I88" s="119"/>
      <c r="K88" s="119"/>
      <c r="L88" s="119"/>
      <c r="M88" s="119"/>
      <c r="N88" s="119"/>
      <c r="O88" s="121">
        <v>6</v>
      </c>
    </row>
    <row r="89" spans="5:15" x14ac:dyDescent="0.25">
      <c r="E89" s="121">
        <v>5</v>
      </c>
      <c r="F89" s="119"/>
      <c r="G89" s="119"/>
      <c r="H89" s="119"/>
      <c r="I89" s="119"/>
      <c r="K89" s="119"/>
      <c r="L89" s="119"/>
      <c r="M89" s="119"/>
      <c r="N89" s="119"/>
      <c r="O89" s="121">
        <v>5</v>
      </c>
    </row>
    <row r="90" spans="5:15" x14ac:dyDescent="0.25">
      <c r="E90" s="121">
        <v>4</v>
      </c>
      <c r="F90" s="119"/>
      <c r="G90" s="119"/>
      <c r="H90" s="119"/>
      <c r="I90" s="119"/>
      <c r="K90" s="119"/>
      <c r="L90" s="119"/>
      <c r="M90" s="119"/>
      <c r="N90" s="119"/>
      <c r="O90" s="121">
        <v>4</v>
      </c>
    </row>
    <row r="91" spans="5:15" x14ac:dyDescent="0.25">
      <c r="E91" s="121">
        <v>3</v>
      </c>
      <c r="F91" s="119"/>
      <c r="G91" s="119"/>
      <c r="H91" s="119"/>
      <c r="I91" s="119"/>
      <c r="K91" s="119"/>
      <c r="L91" s="119"/>
      <c r="M91" s="119"/>
      <c r="N91" s="119"/>
      <c r="O91" s="121">
        <v>3</v>
      </c>
    </row>
    <row r="92" spans="5:15" x14ac:dyDescent="0.25">
      <c r="E92" s="121">
        <v>2</v>
      </c>
      <c r="F92" s="119"/>
      <c r="G92" s="119"/>
      <c r="H92" s="119"/>
      <c r="I92" s="119"/>
      <c r="K92" s="119"/>
      <c r="L92" s="119"/>
      <c r="M92" s="119"/>
      <c r="N92" s="119"/>
      <c r="O92" s="121">
        <v>2</v>
      </c>
    </row>
    <row r="93" spans="5:15" x14ac:dyDescent="0.25">
      <c r="E93" s="121">
        <v>1</v>
      </c>
      <c r="F93" s="119"/>
      <c r="G93" s="119"/>
      <c r="H93" s="119"/>
      <c r="I93" s="119"/>
      <c r="K93" s="119"/>
      <c r="L93" s="119"/>
      <c r="M93" s="119"/>
      <c r="N93" s="119"/>
      <c r="O93" s="121">
        <v>1</v>
      </c>
    </row>
    <row r="94" spans="5:15" x14ac:dyDescent="0.25">
      <c r="F94" s="131">
        <v>1</v>
      </c>
      <c r="G94" s="131">
        <v>2</v>
      </c>
      <c r="H94" s="131">
        <v>3</v>
      </c>
      <c r="I94" s="131">
        <v>4</v>
      </c>
      <c r="J94" s="115"/>
      <c r="K94" s="131">
        <v>1</v>
      </c>
      <c r="L94" s="131">
        <v>2</v>
      </c>
      <c r="M94" s="131">
        <v>3</v>
      </c>
      <c r="N94" s="131">
        <v>4</v>
      </c>
    </row>
    <row r="95" spans="5:15" x14ac:dyDescent="0.25">
      <c r="F95" s="115" t="s">
        <v>34</v>
      </c>
      <c r="G95" s="115"/>
      <c r="H95" s="115"/>
      <c r="I95" s="115"/>
      <c r="J95" s="115"/>
      <c r="K95" s="115" t="s">
        <v>34</v>
      </c>
    </row>
    <row r="96" spans="5:15" x14ac:dyDescent="0.25">
      <c r="F96" s="115" t="s">
        <v>45</v>
      </c>
      <c r="G96" s="114"/>
      <c r="H96" s="113"/>
      <c r="I96" s="114"/>
      <c r="J96" s="114"/>
      <c r="K96" s="115" t="s">
        <v>33</v>
      </c>
    </row>
  </sheetData>
  <mergeCells count="5">
    <mergeCell ref="A16:D16"/>
    <mergeCell ref="D8:D9"/>
    <mergeCell ref="C9:C10"/>
    <mergeCell ref="A14:B14"/>
    <mergeCell ref="F14:O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PtSLEv-1</vt:lpstr>
      <vt:lpstr>PtSLEv-2</vt:lpstr>
      <vt:lpstr>PtSLEv-1 x Rg1</vt:lpstr>
      <vt:lpstr>PtSLEv-2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2021-05-24T11:08:45Z</dcterms:modified>
</cp:coreProperties>
</file>