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0422-Galo\0-Datos\40-Metodol\00-Hojas cálc con ayuda\0-ABC tSLEv, PtSLEv\Prolong  t medios S vs Medianas S\"/>
    </mc:Choice>
  </mc:AlternateContent>
  <xr:revisionPtr revIDLastSave="0" documentId="13_ncr:1_{4C51EC16-BE98-487B-B5AE-C269DF961356}" xr6:coauthVersionLast="47" xr6:coauthVersionMax="47" xr10:uidLastSave="{00000000-0000-0000-0000-000000000000}"/>
  <bookViews>
    <workbookView xWindow="-110" yWindow="-110" windowWidth="19420" windowHeight="10420" tabRatio="382" xr2:uid="{00000000-000D-0000-FFFF-FFFF00000000}"/>
  </bookViews>
  <sheets>
    <sheet name="Medianas" sheetId="12" r:id="rId1"/>
    <sheet name="PtSLEv Ej 1" sheetId="6" r:id="rId2"/>
    <sheet name="PtSLEv Ej 3" sheetId="2" r:id="rId3"/>
    <sheet name="PtSLEv Ej 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9" i="12" l="1"/>
  <c r="R63" i="12"/>
  <c r="R37" i="12"/>
  <c r="Y106" i="12"/>
  <c r="Y105" i="12"/>
  <c r="X103" i="12"/>
  <c r="U103" i="12"/>
  <c r="X102" i="12"/>
  <c r="U102" i="12"/>
  <c r="V105" i="12" s="1"/>
  <c r="X101" i="12"/>
  <c r="U101" i="12"/>
  <c r="X98" i="12"/>
  <c r="W98" i="12"/>
  <c r="X105" i="12" s="1"/>
  <c r="Q97" i="12"/>
  <c r="S101" i="12" s="1"/>
  <c r="Y80" i="12"/>
  <c r="Y79" i="12"/>
  <c r="X77" i="12"/>
  <c r="U77" i="12"/>
  <c r="X76" i="12"/>
  <c r="U76" i="12"/>
  <c r="V79" i="12" s="1"/>
  <c r="X75" i="12"/>
  <c r="U75" i="12"/>
  <c r="X72" i="12"/>
  <c r="W72" i="12"/>
  <c r="X79" i="12" s="1"/>
  <c r="Q71" i="12"/>
  <c r="S75" i="12" s="1"/>
  <c r="Y54" i="12"/>
  <c r="Y53" i="12"/>
  <c r="X51" i="12"/>
  <c r="U51" i="12"/>
  <c r="X50" i="12"/>
  <c r="U50" i="12"/>
  <c r="V53" i="12" s="1"/>
  <c r="X49" i="12"/>
  <c r="U49" i="12"/>
  <c r="S49" i="12"/>
  <c r="X46" i="12"/>
  <c r="W46" i="12"/>
  <c r="X53" i="12" s="1"/>
  <c r="Q45" i="12"/>
  <c r="X54" i="12" l="1"/>
  <c r="X106" i="12"/>
  <c r="T101" i="12"/>
  <c r="W101" i="12" s="1"/>
  <c r="X80" i="12"/>
  <c r="T75" i="12"/>
  <c r="W75" i="12" s="1"/>
  <c r="T49" i="12"/>
  <c r="W49" i="12" s="1"/>
  <c r="Q19" i="12" l="1"/>
  <c r="Y28" i="12"/>
  <c r="Y27" i="12"/>
  <c r="X25" i="12"/>
  <c r="U25" i="12"/>
  <c r="X24" i="12"/>
  <c r="U24" i="12"/>
  <c r="V27" i="12" s="1"/>
  <c r="X23" i="12"/>
  <c r="U23" i="12"/>
  <c r="S23" i="12"/>
  <c r="X20" i="12"/>
  <c r="W20" i="12"/>
  <c r="X27" i="12" s="1"/>
  <c r="I23" i="7"/>
  <c r="A23" i="7"/>
  <c r="E21" i="7"/>
  <c r="A21" i="7"/>
  <c r="H19" i="7"/>
  <c r="G19" i="7"/>
  <c r="C19" i="7"/>
  <c r="B19" i="7"/>
  <c r="J16" i="7"/>
  <c r="J15" i="7"/>
  <c r="I13" i="7"/>
  <c r="F13" i="7"/>
  <c r="D13" i="7"/>
  <c r="I12" i="7"/>
  <c r="F12" i="7"/>
  <c r="C21" i="7" s="1"/>
  <c r="D12" i="7"/>
  <c r="I11" i="7"/>
  <c r="F11" i="7"/>
  <c r="E11" i="7"/>
  <c r="H11" i="7" s="1"/>
  <c r="D11" i="7"/>
  <c r="I8" i="7"/>
  <c r="H8" i="7"/>
  <c r="I16" i="7" s="1"/>
  <c r="I23" i="2"/>
  <c r="A23" i="2"/>
  <c r="E21" i="2"/>
  <c r="A21" i="2"/>
  <c r="H19" i="2"/>
  <c r="G19" i="2"/>
  <c r="C19" i="2"/>
  <c r="B19" i="2"/>
  <c r="J16" i="2"/>
  <c r="J15" i="2"/>
  <c r="I15" i="2"/>
  <c r="I13" i="2"/>
  <c r="F13" i="2"/>
  <c r="D13" i="2"/>
  <c r="I12" i="2"/>
  <c r="F12" i="2"/>
  <c r="C21" i="2" s="1"/>
  <c r="D12" i="2"/>
  <c r="E12" i="2" s="1"/>
  <c r="I11" i="2"/>
  <c r="F11" i="2"/>
  <c r="E11" i="2"/>
  <c r="H11" i="2" s="1"/>
  <c r="D11" i="2"/>
  <c r="I8" i="2"/>
  <c r="H8" i="2"/>
  <c r="I16" i="2" s="1"/>
  <c r="V93" i="12"/>
  <c r="V92" i="12"/>
  <c r="V91" i="12"/>
  <c r="V90" i="12"/>
  <c r="V88" i="12"/>
  <c r="V87" i="12"/>
  <c r="V86" i="12"/>
  <c r="V85" i="12"/>
  <c r="V64" i="12"/>
  <c r="Q73" i="12" s="1"/>
  <c r="S77" i="12" s="1"/>
  <c r="T77" i="12" s="1"/>
  <c r="W77" i="12" s="1"/>
  <c r="V61" i="12"/>
  <c r="V60" i="12"/>
  <c r="V59" i="12"/>
  <c r="V34" i="12"/>
  <c r="Q47" i="12" s="1"/>
  <c r="S51" i="12" s="1"/>
  <c r="T51" i="12" s="1"/>
  <c r="W51" i="12" s="1"/>
  <c r="V33" i="12"/>
  <c r="Q46" i="12" s="1"/>
  <c r="S50" i="12" s="1"/>
  <c r="T50" i="12" s="1"/>
  <c r="V8" i="12"/>
  <c r="Q21" i="12" s="1"/>
  <c r="S25" i="12" s="1"/>
  <c r="V7" i="12"/>
  <c r="Q20" i="12" s="1"/>
  <c r="S24" i="12" s="1"/>
  <c r="I15" i="7" l="1"/>
  <c r="V62" i="12"/>
  <c r="Q72" i="12" s="1"/>
  <c r="S76" i="12" s="1"/>
  <c r="T76" i="12" s="1"/>
  <c r="U79" i="12" s="1"/>
  <c r="U80" i="12" s="1"/>
  <c r="W50" i="12"/>
  <c r="U53" i="12"/>
  <c r="U54" i="12" s="1"/>
  <c r="X28" i="12"/>
  <c r="T23" i="12"/>
  <c r="X88" i="12"/>
  <c r="Q98" i="12" s="1"/>
  <c r="S102" i="12" s="1"/>
  <c r="T102" i="12" s="1"/>
  <c r="X93" i="12"/>
  <c r="Q99" i="12" s="1"/>
  <c r="S103" i="12" s="1"/>
  <c r="T103" i="12" s="1"/>
  <c r="W103" i="12" s="1"/>
  <c r="E13" i="7"/>
  <c r="E12" i="7"/>
  <c r="F15" i="7" s="1"/>
  <c r="E13" i="2"/>
  <c r="H13" i="2" s="1"/>
  <c r="C23" i="7"/>
  <c r="H13" i="7"/>
  <c r="B23" i="7"/>
  <c r="H12" i="7"/>
  <c r="B21" i="7"/>
  <c r="G15" i="7"/>
  <c r="D21" i="7" s="1"/>
  <c r="B23" i="2"/>
  <c r="H12" i="2"/>
  <c r="B21" i="2"/>
  <c r="G15" i="2"/>
  <c r="D21" i="2" s="1"/>
  <c r="F15" i="2" l="1"/>
  <c r="C23" i="2"/>
  <c r="W76" i="12"/>
  <c r="W102" i="12"/>
  <c r="U105" i="12"/>
  <c r="U106" i="12" s="1"/>
  <c r="W23" i="12"/>
  <c r="T24" i="12"/>
  <c r="T25" i="12"/>
  <c r="W25" i="12" s="1"/>
  <c r="F16" i="7"/>
  <c r="E23" i="7" s="1"/>
  <c r="D23" i="7"/>
  <c r="F16" i="2"/>
  <c r="E23" i="2" s="1"/>
  <c r="D23" i="2"/>
  <c r="W24" i="12" l="1"/>
  <c r="U27" i="12"/>
  <c r="U28" i="12" l="1"/>
  <c r="I23" i="6"/>
  <c r="A23" i="6"/>
  <c r="E21" i="6"/>
  <c r="A21" i="6"/>
  <c r="H19" i="6"/>
  <c r="G19" i="6"/>
  <c r="C19" i="6"/>
  <c r="B19" i="6"/>
  <c r="J16" i="6"/>
  <c r="J15" i="6"/>
  <c r="I13" i="6"/>
  <c r="F13" i="6"/>
  <c r="D13" i="6"/>
  <c r="I12" i="6"/>
  <c r="F12" i="6"/>
  <c r="C21" i="6" s="1"/>
  <c r="D12" i="6"/>
  <c r="I11" i="6"/>
  <c r="F11" i="6"/>
  <c r="H26" i="6" s="1"/>
  <c r="D11" i="6"/>
  <c r="I8" i="6"/>
  <c r="H8" i="6"/>
  <c r="I16" i="6" l="1"/>
  <c r="E11" i="6"/>
  <c r="E13" i="6" s="1"/>
  <c r="I15" i="6"/>
  <c r="B21" i="6"/>
  <c r="G15" i="6"/>
  <c r="D21" i="6" s="1"/>
  <c r="H11" i="6" l="1"/>
  <c r="E12" i="6"/>
  <c r="C23" i="6"/>
  <c r="H29" i="6" s="1"/>
  <c r="H13" i="6"/>
  <c r="K29" i="6" l="1"/>
  <c r="B23" i="6"/>
  <c r="H12" i="6"/>
  <c r="F15" i="6"/>
  <c r="F16" i="6" l="1"/>
  <c r="E23" i="6" s="1"/>
  <c r="D23" i="6"/>
  <c r="H28" i="6" s="1"/>
  <c r="K28" i="6" l="1"/>
  <c r="H27" i="6"/>
  <c r="K27" i="6" l="1"/>
  <c r="H30" i="6"/>
  <c r="I27" i="6" s="1"/>
  <c r="K30" i="6" l="1"/>
  <c r="I29" i="6"/>
  <c r="I28" i="6"/>
  <c r="H26" i="7" l="1"/>
  <c r="H26" i="2"/>
  <c r="H29" i="7" l="1"/>
  <c r="K29" i="7" s="1"/>
  <c r="H28" i="7" l="1"/>
  <c r="K28" i="7" s="1"/>
  <c r="H27" i="7" l="1"/>
  <c r="K27" i="7" s="1"/>
  <c r="H30" i="7" l="1"/>
  <c r="I27" i="7" s="1"/>
  <c r="H29" i="2"/>
  <c r="K29" i="2" s="1"/>
  <c r="I28" i="7" l="1"/>
  <c r="I29" i="7"/>
  <c r="K30" i="7"/>
  <c r="H28" i="2" l="1"/>
  <c r="K28" i="2" l="1"/>
  <c r="H27" i="2"/>
  <c r="H30" i="2" l="1"/>
  <c r="K27" i="2"/>
  <c r="I28" i="2" l="1"/>
  <c r="K30" i="2"/>
  <c r="I29" i="2"/>
  <c r="I27" i="2"/>
</calcChain>
</file>

<file path=xl/sharedStrings.xml><?xml version="1.0" encoding="utf-8"?>
<sst xmlns="http://schemas.openxmlformats.org/spreadsheetml/2006/main" count="275" uniqueCount="45">
  <si>
    <t>Supervivencia</t>
  </si>
  <si>
    <t>meses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</si>
  <si>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</si>
  <si>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</si>
  <si>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</si>
  <si>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</si>
  <si>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</si>
  <si>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</si>
  <si>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</si>
  <si>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</si>
  <si>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</si>
  <si>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</si>
  <si>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</si>
  <si>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</si>
  <si>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</si>
  <si>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</si>
  <si>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</si>
  <si>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</si>
  <si>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</si>
  <si>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t>MEDIANAS DE SUPERVIVENCIA LIBRE DE ENFERMEDAD</t>
  </si>
  <si>
    <t>Mediana de SLEv</t>
  </si>
  <si>
    <t>Prolongación de la Mediana SLEv</t>
  </si>
  <si>
    <t>Supervivencia libre de enfermedad</t>
  </si>
  <si>
    <t>Meses</t>
  </si>
  <si>
    <t>Los 3 tiempos biográficos (3tB)</t>
  </si>
  <si>
    <t>Prolongación de la Mediana de Supervivencia y Prolongación del Tiempo Medio de Supervivencia</t>
  </si>
  <si>
    <t>Ejemplo 1</t>
  </si>
  <si>
    <t>% Supervivencia</t>
  </si>
  <si>
    <t>% Superv</t>
  </si>
  <si>
    <t>Área Bajo la Curva (ABC) por polígonos</t>
  </si>
  <si>
    <t>triángulo</t>
  </si>
  <si>
    <t>Áreas Bajo la Curva (ABC)s por polígonos</t>
  </si>
  <si>
    <t xml:space="preserve">Intervención </t>
  </si>
  <si>
    <t>Control</t>
  </si>
  <si>
    <t>Ejemplo 2</t>
  </si>
  <si>
    <t>Ejemplo 3</t>
  </si>
  <si>
    <t>cuadrado</t>
  </si>
  <si>
    <t>Ejemplo 4</t>
  </si>
  <si>
    <t>Dif Medianas de supervivencia y PtSLEv</t>
  </si>
  <si>
    <r>
      <rPr>
        <b/>
        <sz val="11"/>
        <color rgb="FF993300"/>
        <rFont val="Calibri"/>
        <family val="2"/>
        <scheme val="minor"/>
      </rPr>
      <t>Tabla t-1 [PtSLEv, 12m, Ej 1]: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</si>
  <si>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r>
      <rPr>
        <b/>
        <sz val="11"/>
        <color rgb="FF993300"/>
        <rFont val="Calibri"/>
        <family val="2"/>
        <scheme val="minor"/>
      </rPr>
      <t>Tabla t-3 [PtSLEv, 12m, Ej 3]: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</si>
  <si>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r>
      <rPr>
        <b/>
        <sz val="11"/>
        <color rgb="FF993300"/>
        <rFont val="Calibri"/>
        <family val="2"/>
        <scheme val="minor"/>
      </rPr>
      <t>Tabla t-4 [PtSLEv, 12m, Ej 4]: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</si>
  <si>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ABC por polígonos 12 meses</t>
  </si>
  <si>
    <t>ABC por píxeles 12 meses</t>
  </si>
  <si>
    <t>Área Bajo la Curva (ABC) por poligonos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</si>
</sst>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_-* #,##0.0\ _€_-;\-* #,##0.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99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165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1" fillId="0" borderId="0" xfId="0" applyFont="1"/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7" fontId="3" fillId="3" borderId="2" xfId="0" applyNumberFormat="1" applyFont="1" applyFill="1" applyBorder="1"/>
    <xf numFmtId="167" fontId="3" fillId="3" borderId="5" xfId="0" applyNumberFormat="1" applyFont="1" applyFill="1" applyBorder="1"/>
    <xf numFmtId="0" fontId="9" fillId="4" borderId="0" xfId="0" applyFont="1" applyFill="1" applyBorder="1" applyAlignment="1">
      <alignment vertical="center" wrapText="1"/>
    </xf>
    <xf numFmtId="165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0" borderId="0" xfId="0" applyNumberFormat="1" applyFont="1"/>
    <xf numFmtId="165" fontId="3" fillId="3" borderId="12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5" fontId="20" fillId="4" borderId="7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4" fillId="4" borderId="0" xfId="0" applyFont="1" applyFill="1" applyAlignment="1">
      <alignment horizontal="right"/>
    </xf>
    <xf numFmtId="166" fontId="15" fillId="4" borderId="0" xfId="2" applyNumberFormat="1" applyFont="1" applyFill="1" applyAlignment="1">
      <alignment horizontal="center"/>
    </xf>
    <xf numFmtId="1" fontId="14" fillId="4" borderId="0" xfId="0" applyNumberFormat="1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166" fontId="17" fillId="4" borderId="0" xfId="2" applyNumberFormat="1" applyFont="1" applyFill="1" applyAlignment="1">
      <alignment horizontal="center"/>
    </xf>
    <xf numFmtId="1" fontId="13" fillId="4" borderId="0" xfId="0" applyNumberFormat="1" applyFont="1" applyFill="1"/>
    <xf numFmtId="0" fontId="18" fillId="4" borderId="0" xfId="0" applyFont="1" applyFill="1"/>
    <xf numFmtId="0" fontId="18" fillId="4" borderId="0" xfId="0" applyFont="1" applyFill="1" applyAlignment="1">
      <alignment horizontal="right"/>
    </xf>
    <xf numFmtId="165" fontId="18" fillId="4" borderId="0" xfId="0" applyNumberFormat="1" applyFont="1" applyFill="1"/>
    <xf numFmtId="166" fontId="19" fillId="4" borderId="0" xfId="2" applyNumberFormat="1" applyFont="1" applyFill="1" applyAlignment="1">
      <alignment horizontal="center"/>
    </xf>
    <xf numFmtId="1" fontId="18" fillId="4" borderId="0" xfId="0" applyNumberFormat="1" applyFont="1" applyFill="1"/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0" fontId="20" fillId="4" borderId="0" xfId="0" applyFont="1" applyFill="1"/>
    <xf numFmtId="2" fontId="3" fillId="4" borderId="0" xfId="0" applyNumberFormat="1" applyFont="1" applyFill="1"/>
    <xf numFmtId="165" fontId="14" fillId="4" borderId="0" xfId="0" applyNumberFormat="1" applyFont="1" applyFill="1"/>
    <xf numFmtId="165" fontId="13" fillId="4" borderId="0" xfId="0" applyNumberFormat="1" applyFont="1" applyFill="1"/>
    <xf numFmtId="0" fontId="5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/>
    <xf numFmtId="0" fontId="3" fillId="2" borderId="7" xfId="0" applyFont="1" applyFill="1" applyBorder="1" applyAlignment="1">
      <alignment vertical="center" wrapText="1"/>
    </xf>
    <xf numFmtId="0" fontId="21" fillId="0" borderId="0" xfId="0" applyFont="1"/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5" borderId="17" xfId="0" applyFont="1" applyFill="1" applyBorder="1" applyAlignment="1">
      <alignment horizontal="center"/>
    </xf>
    <xf numFmtId="0" fontId="0" fillId="0" borderId="18" xfId="0" applyFont="1" applyBorder="1"/>
    <xf numFmtId="0" fontId="0" fillId="0" borderId="0" xfId="0" applyFont="1" applyBorder="1"/>
    <xf numFmtId="0" fontId="0" fillId="0" borderId="19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3" fillId="2" borderId="0" xfId="0" applyFont="1" applyFill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right"/>
    </xf>
    <xf numFmtId="0" fontId="22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3" xfId="0" applyFont="1" applyBorder="1"/>
    <xf numFmtId="0" fontId="12" fillId="0" borderId="18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/>
    <xf numFmtId="0" fontId="12" fillId="0" borderId="19" xfId="0" applyFont="1" applyBorder="1"/>
    <xf numFmtId="0" fontId="16" fillId="3" borderId="19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3" fontId="3" fillId="3" borderId="5" xfId="0" applyNumberFormat="1" applyFont="1" applyFill="1" applyBorder="1"/>
    <xf numFmtId="1" fontId="20" fillId="4" borderId="7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CCFF"/>
      <color rgb="FF009900"/>
      <color rgb="FF993300"/>
      <color rgb="FFFF6600"/>
      <color rgb="FF669900"/>
      <color rgb="FF00FF00"/>
      <color rgb="FFCCFF33"/>
      <color rgb="FFFFFF99"/>
      <color rgb="FFFF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"Los 3 tiempos</a:t>
            </a:r>
            <a:r>
              <a:rPr lang="es-ES" sz="1200" b="1" baseline="0">
                <a:solidFill>
                  <a:srgbClr val="993300"/>
                </a:solidFill>
              </a:rPr>
              <a:t> biográficos (3tB)": </a:t>
            </a:r>
            <a:r>
              <a:rPr lang="es-ES" sz="1200" b="1" baseline="0">
                <a:solidFill>
                  <a:sysClr val="windowText" lastClr="000000"/>
                </a:solidFill>
              </a:rPr>
              <a:t>Prolongación del tiempo medio de supervivencia (PtS)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'PtSLEv Ej 1'!$G$27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66666666666667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B4-4124-8550-5B823DBF2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'PtSLEv Ej 1'!$H$27</c:f>
              <c:numCache>
                <c:formatCode>0.0</c:formatCode>
                <c:ptCount val="1"/>
                <c:pt idx="0">
                  <c:v>5.9685106382978734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4-4124-8550-5B823DBF25EA}"/>
            </c:ext>
          </c:extLst>
        </c:ser>
        <c:ser>
          <c:idx val="1"/>
          <c:order val="1"/>
          <c:tx>
            <c:strRef>
              <c:f>'PtSLEv Ej 1'!$G$28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83333333333333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B4-4124-8550-5B823DBF2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'PtSLEv Ej 1'!$H$28</c:f>
              <c:numCache>
                <c:formatCode>0.0</c:formatCode>
                <c:ptCount val="1"/>
                <c:pt idx="0">
                  <c:v>2.9995744680851062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4-4124-8550-5B823DBF25EA}"/>
            </c:ext>
          </c:extLst>
        </c:ser>
        <c:ser>
          <c:idx val="2"/>
          <c:order val="2"/>
          <c:tx>
            <c:strRef>
              <c:f>'PtSLEv Ej 1'!$G$29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777777777777778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B4-4124-8550-5B823DBF2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'PtSLEv Ej 1'!$H$29</c:f>
              <c:numCache>
                <c:formatCode>0.0</c:formatCode>
                <c:ptCount val="1"/>
                <c:pt idx="0">
                  <c:v>3.0319148936170213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B4-4124-8550-5B823DBF2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4860943"/>
        <c:axId val="514863439"/>
      </c:barChart>
      <c:catAx>
        <c:axId val="514860943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meses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514863439"/>
        <c:crosses val="autoZero"/>
        <c:auto val="1"/>
        <c:lblAlgn val="ctr"/>
        <c:lblOffset val="100"/>
        <c:noMultiLvlLbl val="0"/>
      </c:catAx>
      <c:valAx>
        <c:axId val="514863439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 (3tB)": </a:t>
            </a:r>
            <a:r>
              <a:rPr lang="es-ES" sz="1100" b="1">
                <a:solidFill>
                  <a:sysClr val="windowText" lastClr="000000"/>
                </a:solidFill>
              </a:rPr>
              <a:t>Prolongación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Ej 3'!$G$27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3'!$H$27</c:f>
              <c:numCache>
                <c:formatCode>0.0</c:formatCode>
                <c:ptCount val="1"/>
                <c:pt idx="0">
                  <c:v>7.0129870129870122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 Ej 3'!$G$28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3'!$H$28</c:f>
              <c:numCache>
                <c:formatCode>0.0</c:formatCode>
                <c:ptCount val="1"/>
                <c:pt idx="0">
                  <c:v>3.9718969555035128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 Ej 3'!$G$29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3'!$H$29</c:f>
              <c:numCache>
                <c:formatCode>0.0</c:formatCode>
                <c:ptCount val="1"/>
                <c:pt idx="0">
                  <c:v>1.015116031509474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 (3tB)": </a:t>
            </a:r>
            <a:r>
              <a:rPr lang="es-ES" sz="1100" b="1">
                <a:solidFill>
                  <a:sysClr val="windowText" lastClr="000000"/>
                </a:solidFill>
              </a:rPr>
              <a:t>Prolongación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Ej 3'!$G$27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6F-4DEA-98BD-F26A477D15D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3'!$H$27</c:f>
              <c:numCache>
                <c:formatCode>0.0</c:formatCode>
                <c:ptCount val="1"/>
                <c:pt idx="0">
                  <c:v>7.0129870129870122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F-4DEA-98BD-F26A477D15DA}"/>
            </c:ext>
          </c:extLst>
        </c:ser>
        <c:ser>
          <c:idx val="1"/>
          <c:order val="1"/>
          <c:tx>
            <c:strRef>
              <c:f>'PtSLEv Ej 3'!$G$28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6F-4DEA-98BD-F26A477D15D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3'!$H$28</c:f>
              <c:numCache>
                <c:formatCode>0.0</c:formatCode>
                <c:ptCount val="1"/>
                <c:pt idx="0">
                  <c:v>3.9718969555035128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F-4DEA-98BD-F26A477D15DA}"/>
            </c:ext>
          </c:extLst>
        </c:ser>
        <c:ser>
          <c:idx val="2"/>
          <c:order val="2"/>
          <c:tx>
            <c:strRef>
              <c:f>'PtSLEv Ej 3'!$G$29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6F-4DEA-98BD-F26A477D15D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Ej 3'!$H$26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 Ej 3'!$H$29</c:f>
              <c:numCache>
                <c:formatCode>0.0</c:formatCode>
                <c:ptCount val="1"/>
                <c:pt idx="0">
                  <c:v>1.015116031509474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6F-4DEA-98BD-F26A477D1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9525</xdr:rowOff>
    </xdr:from>
    <xdr:to>
      <xdr:col>12</xdr:col>
      <xdr:colOff>180975</xdr:colOff>
      <xdr:row>14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4025" y="971550"/>
          <a:ext cx="2362200" cy="1876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10</xdr:row>
      <xdr:rowOff>9526</xdr:rowOff>
    </xdr:from>
    <xdr:to>
      <xdr:col>1</xdr:col>
      <xdr:colOff>0</xdr:colOff>
      <xdr:row>10</xdr:row>
      <xdr:rowOff>104775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009650" y="1933576"/>
          <a:ext cx="104775" cy="952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14</xdr:row>
      <xdr:rowOff>171450</xdr:rowOff>
    </xdr:from>
    <xdr:to>
      <xdr:col>7</xdr:col>
      <xdr:colOff>0</xdr:colOff>
      <xdr:row>16</xdr:row>
      <xdr:rowOff>28575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847975" y="285750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</xdr:row>
      <xdr:rowOff>38100</xdr:rowOff>
    </xdr:from>
    <xdr:to>
      <xdr:col>7</xdr:col>
      <xdr:colOff>9525</xdr:colOff>
      <xdr:row>15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714500" y="1000125"/>
          <a:ext cx="1200150" cy="1885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31</xdr:row>
      <xdr:rowOff>38100</xdr:rowOff>
    </xdr:from>
    <xdr:to>
      <xdr:col>11</xdr:col>
      <xdr:colOff>38100</xdr:colOff>
      <xdr:row>41</xdr:row>
      <xdr:rowOff>28575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743075" y="6543675"/>
          <a:ext cx="2000250" cy="1905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36</xdr:row>
      <xdr:rowOff>9526</xdr:rowOff>
    </xdr:from>
    <xdr:to>
      <xdr:col>1</xdr:col>
      <xdr:colOff>0</xdr:colOff>
      <xdr:row>36</xdr:row>
      <xdr:rowOff>114300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000125" y="7477126"/>
          <a:ext cx="114300" cy="1047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40</xdr:row>
      <xdr:rowOff>171450</xdr:rowOff>
    </xdr:from>
    <xdr:to>
      <xdr:col>7</xdr:col>
      <xdr:colOff>0</xdr:colOff>
      <xdr:row>42</xdr:row>
      <xdr:rowOff>28575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2847975" y="840105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31</xdr:row>
      <xdr:rowOff>38100</xdr:rowOff>
    </xdr:from>
    <xdr:to>
      <xdr:col>3</xdr:col>
      <xdr:colOff>9525</xdr:colOff>
      <xdr:row>41</xdr:row>
      <xdr:rowOff>38100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714500" y="6543675"/>
          <a:ext cx="400050" cy="1914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57</xdr:row>
      <xdr:rowOff>38100</xdr:rowOff>
    </xdr:from>
    <xdr:to>
      <xdr:col>6</xdr:col>
      <xdr:colOff>190500</xdr:colOff>
      <xdr:row>62</xdr:row>
      <xdr:rowOff>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743075" y="12087225"/>
          <a:ext cx="1152525" cy="923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62</xdr:row>
      <xdr:rowOff>9526</xdr:rowOff>
    </xdr:from>
    <xdr:to>
      <xdr:col>1</xdr:col>
      <xdr:colOff>0</xdr:colOff>
      <xdr:row>62</xdr:row>
      <xdr:rowOff>95250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000125" y="13020676"/>
          <a:ext cx="114300" cy="857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66</xdr:row>
      <xdr:rowOff>171450</xdr:rowOff>
    </xdr:from>
    <xdr:to>
      <xdr:col>7</xdr:col>
      <xdr:colOff>0</xdr:colOff>
      <xdr:row>68</xdr:row>
      <xdr:rowOff>28575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2847975" y="1394460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57</xdr:row>
      <xdr:rowOff>38100</xdr:rowOff>
    </xdr:from>
    <xdr:to>
      <xdr:col>3</xdr:col>
      <xdr:colOff>9525</xdr:colOff>
      <xdr:row>67</xdr:row>
      <xdr:rowOff>38100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714500" y="12087225"/>
          <a:ext cx="400050" cy="1914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62</xdr:row>
      <xdr:rowOff>9525</xdr:rowOff>
    </xdr:from>
    <xdr:to>
      <xdr:col>8</xdr:col>
      <xdr:colOff>190500</xdr:colOff>
      <xdr:row>67</xdr:row>
      <xdr:rowOff>9525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14650" y="13020675"/>
          <a:ext cx="3810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83</xdr:row>
      <xdr:rowOff>38100</xdr:rowOff>
    </xdr:from>
    <xdr:to>
      <xdr:col>6</xdr:col>
      <xdr:colOff>190500</xdr:colOff>
      <xdr:row>88</xdr:row>
      <xdr:rowOff>0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743075" y="17630775"/>
          <a:ext cx="1152525" cy="923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88</xdr:row>
      <xdr:rowOff>9526</xdr:rowOff>
    </xdr:from>
    <xdr:to>
      <xdr:col>1</xdr:col>
      <xdr:colOff>0</xdr:colOff>
      <xdr:row>88</xdr:row>
      <xdr:rowOff>114300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1009650" y="18564226"/>
          <a:ext cx="104775" cy="1047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92</xdr:row>
      <xdr:rowOff>171450</xdr:rowOff>
    </xdr:from>
    <xdr:to>
      <xdr:col>7</xdr:col>
      <xdr:colOff>0</xdr:colOff>
      <xdr:row>94</xdr:row>
      <xdr:rowOff>28575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2847975" y="1948815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83</xdr:row>
      <xdr:rowOff>38100</xdr:rowOff>
    </xdr:from>
    <xdr:to>
      <xdr:col>3</xdr:col>
      <xdr:colOff>190500</xdr:colOff>
      <xdr:row>88</xdr:row>
      <xdr:rowOff>19050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14500" y="17630775"/>
          <a:ext cx="581025" cy="942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88</xdr:row>
      <xdr:rowOff>9525</xdr:rowOff>
    </xdr:from>
    <xdr:to>
      <xdr:col>13</xdr:col>
      <xdr:colOff>0</xdr:colOff>
      <xdr:row>89</xdr:row>
      <xdr:rowOff>19050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2914650" y="18564225"/>
          <a:ext cx="1190625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88</xdr:row>
      <xdr:rowOff>9525</xdr:rowOff>
    </xdr:from>
    <xdr:to>
      <xdr:col>12</xdr:col>
      <xdr:colOff>190500</xdr:colOff>
      <xdr:row>91</xdr:row>
      <xdr:rowOff>9525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314575" y="18564225"/>
          <a:ext cx="178117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698500</xdr:colOff>
      <xdr:row>11</xdr:row>
      <xdr:rowOff>0</xdr:rowOff>
    </xdr:from>
    <xdr:to>
      <xdr:col>20</xdr:col>
      <xdr:colOff>734786</xdr:colOff>
      <xdr:row>26</xdr:row>
      <xdr:rowOff>108857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1861D7C2-128D-269B-9963-58D5E2012931}"/>
            </a:ext>
          </a:extLst>
        </xdr:cNvPr>
        <xdr:cNvCxnSpPr/>
      </xdr:nvCxnSpPr>
      <xdr:spPr>
        <a:xfrm>
          <a:off x="6413500" y="2032000"/>
          <a:ext cx="3338286" cy="34652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644071</xdr:colOff>
      <xdr:row>37</xdr:row>
      <xdr:rowOff>36286</xdr:rowOff>
    </xdr:from>
    <xdr:to>
      <xdr:col>20</xdr:col>
      <xdr:colOff>689429</xdr:colOff>
      <xdr:row>52</xdr:row>
      <xdr:rowOff>81643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DB1B0EA1-36A0-40F9-B69D-ACD346232F99}"/>
            </a:ext>
          </a:extLst>
        </xdr:cNvPr>
        <xdr:cNvCxnSpPr/>
      </xdr:nvCxnSpPr>
      <xdr:spPr>
        <a:xfrm>
          <a:off x="6359071" y="7447643"/>
          <a:ext cx="3347358" cy="34017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716643</xdr:colOff>
      <xdr:row>62</xdr:row>
      <xdr:rowOff>172357</xdr:rowOff>
    </xdr:from>
    <xdr:to>
      <xdr:col>20</xdr:col>
      <xdr:colOff>761999</xdr:colOff>
      <xdr:row>78</xdr:row>
      <xdr:rowOff>145144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953D4320-E1E1-4B9B-8280-E853FCF478C8}"/>
            </a:ext>
          </a:extLst>
        </xdr:cNvPr>
        <xdr:cNvCxnSpPr/>
      </xdr:nvCxnSpPr>
      <xdr:spPr>
        <a:xfrm>
          <a:off x="6431643" y="12763500"/>
          <a:ext cx="3347356" cy="35197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644071</xdr:colOff>
      <xdr:row>88</xdr:row>
      <xdr:rowOff>108856</xdr:rowOff>
    </xdr:from>
    <xdr:to>
      <xdr:col>20</xdr:col>
      <xdr:colOff>707571</xdr:colOff>
      <xdr:row>104</xdr:row>
      <xdr:rowOff>99786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C459B79E-DFC7-42F0-A1A7-B5CC76E60010}"/>
            </a:ext>
          </a:extLst>
        </xdr:cNvPr>
        <xdr:cNvCxnSpPr/>
      </xdr:nvCxnSpPr>
      <xdr:spPr>
        <a:xfrm>
          <a:off x="6359071" y="18070285"/>
          <a:ext cx="3365500" cy="35378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5024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5024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7" name="Conector recto de flecha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 flipH="1">
          <a:off x="57738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8" name="Conector recto de flecha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 flipH="1">
          <a:off x="57738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 flipH="1">
          <a:off x="57738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962026</xdr:colOff>
      <xdr:row>30</xdr:row>
      <xdr:rowOff>104774</xdr:rowOff>
    </xdr:from>
    <xdr:to>
      <xdr:col>9</xdr:col>
      <xdr:colOff>723900</xdr:colOff>
      <xdr:row>52</xdr:row>
      <xdr:rowOff>76199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257736</xdr:colOff>
      <xdr:row>30</xdr:row>
      <xdr:rowOff>67235</xdr:rowOff>
    </xdr:from>
    <xdr:to>
      <xdr:col>3</xdr:col>
      <xdr:colOff>875740</xdr:colOff>
      <xdr:row>51</xdr:row>
      <xdr:rowOff>49306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6208059"/>
          <a:ext cx="4371975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689428</xdr:colOff>
      <xdr:row>22</xdr:row>
      <xdr:rowOff>326572</xdr:rowOff>
    </xdr:from>
    <xdr:to>
      <xdr:col>8</xdr:col>
      <xdr:colOff>390071</xdr:colOff>
      <xdr:row>24</xdr:row>
      <xdr:rowOff>209185</xdr:rowOff>
    </xdr:to>
    <xdr:sp macro="" textlink="">
      <xdr:nvSpPr>
        <xdr:cNvPr id="10" name="Forma libre: forma 9">
          <a:extLst>
            <a:ext uri="{FF2B5EF4-FFF2-40B4-BE49-F238E27FC236}">
              <a16:creationId xmlns:a16="http://schemas.microsoft.com/office/drawing/2014/main" id="{94C0B017-3561-4C53-9BC9-85A878FC31DA}"/>
            </a:ext>
          </a:extLst>
        </xdr:cNvPr>
        <xdr:cNvSpPr/>
      </xdr:nvSpPr>
      <xdr:spPr>
        <a:xfrm>
          <a:off x="4626428" y="4880429"/>
          <a:ext cx="5061857" cy="445042"/>
        </a:xfrm>
        <a:custGeom>
          <a:avLst/>
          <a:gdLst>
            <a:gd name="connsiteX0" fmla="*/ 0 w 5061857"/>
            <a:gd name="connsiteY0" fmla="*/ 72571 h 445042"/>
            <a:gd name="connsiteX1" fmla="*/ 1841500 w 5061857"/>
            <a:gd name="connsiteY1" fmla="*/ 444500 h 445042"/>
            <a:gd name="connsiteX2" fmla="*/ 5061857 w 5061857"/>
            <a:gd name="connsiteY2" fmla="*/ 0 h 445042"/>
            <a:gd name="connsiteX3" fmla="*/ 5061857 w 5061857"/>
            <a:gd name="connsiteY3" fmla="*/ 0 h 445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61857" h="445042">
              <a:moveTo>
                <a:pt x="0" y="72571"/>
              </a:moveTo>
              <a:cubicBezTo>
                <a:pt x="498928" y="264583"/>
                <a:pt x="997857" y="456595"/>
                <a:pt x="1841500" y="444500"/>
              </a:cubicBezTo>
              <a:cubicBezTo>
                <a:pt x="2685143" y="432405"/>
                <a:pt x="5061857" y="0"/>
                <a:pt x="5061857" y="0"/>
              </a:cubicBezTo>
              <a:lnTo>
                <a:pt x="5061857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1114425</xdr:colOff>
      <xdr:row>30</xdr:row>
      <xdr:rowOff>104774</xdr:rowOff>
    </xdr:from>
    <xdr:to>
      <xdr:col>10</xdr:col>
      <xdr:colOff>200025</xdr:colOff>
      <xdr:row>50</xdr:row>
      <xdr:rowOff>38099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8" name="Conector recto de flecha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10" name="Conector recto de flecha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12" name="Conector recto de flecha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13" name="Conector recto de flecha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168088</xdr:colOff>
      <xdr:row>27</xdr:row>
      <xdr:rowOff>100853</xdr:rowOff>
    </xdr:from>
    <xdr:to>
      <xdr:col>3</xdr:col>
      <xdr:colOff>1022590</xdr:colOff>
      <xdr:row>50</xdr:row>
      <xdr:rowOff>93009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8" y="5670177"/>
          <a:ext cx="4642090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752929</xdr:colOff>
      <xdr:row>22</xdr:row>
      <xdr:rowOff>326571</xdr:rowOff>
    </xdr:from>
    <xdr:to>
      <xdr:col>8</xdr:col>
      <xdr:colOff>408215</xdr:colOff>
      <xdr:row>24</xdr:row>
      <xdr:rowOff>209184</xdr:rowOff>
    </xdr:to>
    <xdr:sp macro="" textlink="">
      <xdr:nvSpPr>
        <xdr:cNvPr id="15" name="Forma libre: forma 14">
          <a:extLst>
            <a:ext uri="{FF2B5EF4-FFF2-40B4-BE49-F238E27FC236}">
              <a16:creationId xmlns:a16="http://schemas.microsoft.com/office/drawing/2014/main" id="{C19600D8-B34D-4AE2-B0E2-FCE46D945AC5}"/>
            </a:ext>
          </a:extLst>
        </xdr:cNvPr>
        <xdr:cNvSpPr/>
      </xdr:nvSpPr>
      <xdr:spPr>
        <a:xfrm>
          <a:off x="4726215" y="4880428"/>
          <a:ext cx="5061857" cy="445042"/>
        </a:xfrm>
        <a:custGeom>
          <a:avLst/>
          <a:gdLst>
            <a:gd name="connsiteX0" fmla="*/ 0 w 5061857"/>
            <a:gd name="connsiteY0" fmla="*/ 72571 h 445042"/>
            <a:gd name="connsiteX1" fmla="*/ 1841500 w 5061857"/>
            <a:gd name="connsiteY1" fmla="*/ 444500 h 445042"/>
            <a:gd name="connsiteX2" fmla="*/ 5061857 w 5061857"/>
            <a:gd name="connsiteY2" fmla="*/ 0 h 445042"/>
            <a:gd name="connsiteX3" fmla="*/ 5061857 w 5061857"/>
            <a:gd name="connsiteY3" fmla="*/ 0 h 445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61857" h="445042">
              <a:moveTo>
                <a:pt x="0" y="72571"/>
              </a:moveTo>
              <a:cubicBezTo>
                <a:pt x="498928" y="264583"/>
                <a:pt x="997857" y="456595"/>
                <a:pt x="1841500" y="444500"/>
              </a:cubicBezTo>
              <a:cubicBezTo>
                <a:pt x="2685143" y="432405"/>
                <a:pt x="5061857" y="0"/>
                <a:pt x="5061857" y="0"/>
              </a:cubicBezTo>
              <a:lnTo>
                <a:pt x="5061857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5501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7" name="Conector recto de flecha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8" name="Conector recto de flecha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10" name="Conector recto de flecha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11" name="Conector recto de flecha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3500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22413</xdr:colOff>
      <xdr:row>27</xdr:row>
      <xdr:rowOff>22412</xdr:rowOff>
    </xdr:from>
    <xdr:to>
      <xdr:col>4</xdr:col>
      <xdr:colOff>11083</xdr:colOff>
      <xdr:row>51</xdr:row>
      <xdr:rowOff>49277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13" y="5625353"/>
          <a:ext cx="4773582" cy="3792041"/>
        </a:xfrm>
        <a:prstGeom prst="rect">
          <a:avLst/>
        </a:prstGeom>
      </xdr:spPr>
    </xdr:pic>
    <xdr:clientData/>
  </xdr:twoCellAnchor>
  <xdr:twoCellAnchor>
    <xdr:from>
      <xdr:col>3</xdr:col>
      <xdr:colOff>680357</xdr:colOff>
      <xdr:row>22</xdr:row>
      <xdr:rowOff>308429</xdr:rowOff>
    </xdr:from>
    <xdr:to>
      <xdr:col>8</xdr:col>
      <xdr:colOff>426357</xdr:colOff>
      <xdr:row>24</xdr:row>
      <xdr:rowOff>191042</xdr:rowOff>
    </xdr:to>
    <xdr:sp macro="" textlink="">
      <xdr:nvSpPr>
        <xdr:cNvPr id="6" name="Forma libre: forma 5">
          <a:extLst>
            <a:ext uri="{FF2B5EF4-FFF2-40B4-BE49-F238E27FC236}">
              <a16:creationId xmlns:a16="http://schemas.microsoft.com/office/drawing/2014/main" id="{D75955B0-E605-9E79-169B-46373C3822A0}"/>
            </a:ext>
          </a:extLst>
        </xdr:cNvPr>
        <xdr:cNvSpPr/>
      </xdr:nvSpPr>
      <xdr:spPr>
        <a:xfrm>
          <a:off x="4726214" y="4889500"/>
          <a:ext cx="5061857" cy="445042"/>
        </a:xfrm>
        <a:custGeom>
          <a:avLst/>
          <a:gdLst>
            <a:gd name="connsiteX0" fmla="*/ 0 w 5061857"/>
            <a:gd name="connsiteY0" fmla="*/ 72571 h 445042"/>
            <a:gd name="connsiteX1" fmla="*/ 1841500 w 5061857"/>
            <a:gd name="connsiteY1" fmla="*/ 444500 h 445042"/>
            <a:gd name="connsiteX2" fmla="*/ 5061857 w 5061857"/>
            <a:gd name="connsiteY2" fmla="*/ 0 h 445042"/>
            <a:gd name="connsiteX3" fmla="*/ 5061857 w 5061857"/>
            <a:gd name="connsiteY3" fmla="*/ 0 h 445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61857" h="445042">
              <a:moveTo>
                <a:pt x="0" y="72571"/>
              </a:moveTo>
              <a:cubicBezTo>
                <a:pt x="498928" y="264583"/>
                <a:pt x="997857" y="456595"/>
                <a:pt x="1841500" y="444500"/>
              </a:cubicBezTo>
              <a:cubicBezTo>
                <a:pt x="2685143" y="432405"/>
                <a:pt x="5061857" y="0"/>
                <a:pt x="5061857" y="0"/>
              </a:cubicBezTo>
              <a:lnTo>
                <a:pt x="5061857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06"/>
  <sheetViews>
    <sheetView tabSelected="1" zoomScale="70" zoomScaleNormal="70" workbookViewId="0"/>
  </sheetViews>
  <sheetFormatPr baseColWidth="10" defaultColWidth="11.453125" defaultRowHeight="14.5" x14ac:dyDescent="0.35"/>
  <cols>
    <col min="1" max="1" width="7" style="82" customWidth="1"/>
    <col min="2" max="13" width="3" style="82" customWidth="1"/>
    <col min="14" max="15" width="3.54296875" style="82" customWidth="1"/>
    <col min="16" max="16" width="18.1796875" style="82" customWidth="1"/>
    <col min="17" max="17" width="13.7265625" style="82" customWidth="1"/>
    <col min="18" max="18" width="14.26953125" style="82" customWidth="1"/>
    <col min="19" max="19" width="13.81640625" style="82" customWidth="1"/>
    <col min="20" max="20" width="19.1796875" style="82" customWidth="1"/>
    <col min="21" max="21" width="13.7265625" style="82" customWidth="1"/>
    <col min="22" max="22" width="12.26953125" style="82" customWidth="1"/>
    <col min="23" max="23" width="15.7265625" style="82" customWidth="1"/>
    <col min="24" max="16384" width="11.453125" style="82"/>
  </cols>
  <sheetData>
    <row r="2" spans="1:24" x14ac:dyDescent="0.35">
      <c r="A2" s="84" t="s">
        <v>25</v>
      </c>
    </row>
    <row r="3" spans="1:24" x14ac:dyDescent="0.35">
      <c r="A3" s="1" t="s">
        <v>26</v>
      </c>
    </row>
    <row r="4" spans="1:24" x14ac:dyDescent="0.35">
      <c r="A4" s="85" t="s">
        <v>27</v>
      </c>
    </row>
    <row r="6" spans="1:24" ht="15.75" customHeight="1" x14ac:dyDescent="0.35">
      <c r="A6" s="86">
        <v>1</v>
      </c>
      <c r="B6" s="87"/>
      <c r="C6" s="88"/>
      <c r="D6" s="88"/>
      <c r="E6" s="88"/>
      <c r="F6" s="88"/>
      <c r="G6" s="88"/>
      <c r="H6" s="87"/>
      <c r="I6" s="88"/>
      <c r="J6" s="88"/>
      <c r="K6" s="88"/>
      <c r="L6" s="88"/>
      <c r="M6" s="89"/>
      <c r="P6" s="37" t="s">
        <v>19</v>
      </c>
      <c r="Q6" s="37"/>
      <c r="R6" s="37"/>
      <c r="T6" s="110" t="s">
        <v>28</v>
      </c>
      <c r="U6" s="111" t="s">
        <v>23</v>
      </c>
      <c r="V6" s="112" t="s">
        <v>29</v>
      </c>
      <c r="W6" s="113"/>
      <c r="X6" s="89"/>
    </row>
    <row r="7" spans="1:24" x14ac:dyDescent="0.35">
      <c r="A7" s="86">
        <v>0.9</v>
      </c>
      <c r="B7" s="91"/>
      <c r="C7" s="92"/>
      <c r="D7" s="92"/>
      <c r="E7" s="92"/>
      <c r="F7" s="92"/>
      <c r="G7" s="92"/>
      <c r="H7" s="91"/>
      <c r="I7" s="92"/>
      <c r="J7" s="92"/>
      <c r="K7" s="92"/>
      <c r="L7" s="92"/>
      <c r="M7" s="93"/>
      <c r="P7" s="107" t="s">
        <v>32</v>
      </c>
      <c r="Q7" s="107" t="s">
        <v>33</v>
      </c>
      <c r="T7" s="115">
        <v>10</v>
      </c>
      <c r="U7" s="49">
        <v>12</v>
      </c>
      <c r="V7" s="124">
        <f>T7*U7/2</f>
        <v>60</v>
      </c>
      <c r="W7" s="117" t="s">
        <v>30</v>
      </c>
      <c r="X7" s="93"/>
    </row>
    <row r="8" spans="1:24" x14ac:dyDescent="0.35">
      <c r="A8" s="86">
        <v>0.8</v>
      </c>
      <c r="B8" s="91"/>
      <c r="C8" s="92"/>
      <c r="D8" s="92"/>
      <c r="E8" s="92"/>
      <c r="F8" s="92"/>
      <c r="G8" s="92"/>
      <c r="H8" s="91"/>
      <c r="I8" s="92"/>
      <c r="J8" s="92"/>
      <c r="K8" s="92"/>
      <c r="L8" s="92"/>
      <c r="M8" s="93"/>
      <c r="P8" s="128" t="s">
        <v>20</v>
      </c>
      <c r="Q8" s="128" t="s">
        <v>20</v>
      </c>
      <c r="R8" s="128" t="s">
        <v>21</v>
      </c>
      <c r="T8" s="120">
        <v>10</v>
      </c>
      <c r="U8" s="121">
        <v>6</v>
      </c>
      <c r="V8" s="125">
        <f>T8*U8/2</f>
        <v>30</v>
      </c>
      <c r="W8" s="122" t="s">
        <v>30</v>
      </c>
      <c r="X8" s="96"/>
    </row>
    <row r="9" spans="1:24" x14ac:dyDescent="0.35">
      <c r="A9" s="86">
        <v>0.7</v>
      </c>
      <c r="B9" s="91"/>
      <c r="C9" s="92"/>
      <c r="D9" s="92"/>
      <c r="E9" s="92"/>
      <c r="F9" s="92"/>
      <c r="G9" s="92"/>
      <c r="H9" s="91"/>
      <c r="I9" s="92"/>
      <c r="J9" s="92"/>
      <c r="K9" s="92"/>
      <c r="L9" s="92"/>
      <c r="M9" s="93"/>
      <c r="P9" s="128"/>
      <c r="Q9" s="128"/>
      <c r="R9" s="128"/>
    </row>
    <row r="10" spans="1:24" ht="15" thickBot="1" x14ac:dyDescent="0.4">
      <c r="A10" s="86">
        <v>0.6</v>
      </c>
      <c r="B10" s="91"/>
      <c r="C10" s="92"/>
      <c r="D10" s="92"/>
      <c r="E10" s="92"/>
      <c r="F10" s="92"/>
      <c r="G10" s="92"/>
      <c r="H10" s="91"/>
      <c r="I10" s="92"/>
      <c r="J10" s="92"/>
      <c r="K10" s="92"/>
      <c r="L10" s="92"/>
      <c r="M10" s="93"/>
      <c r="P10" s="107" t="s">
        <v>1</v>
      </c>
      <c r="Q10" s="107" t="s">
        <v>1</v>
      </c>
      <c r="R10" s="107" t="s">
        <v>1</v>
      </c>
    </row>
    <row r="11" spans="1:24" ht="15" thickBot="1" x14ac:dyDescent="0.4">
      <c r="A11" s="86">
        <v>0.5</v>
      </c>
      <c r="B11" s="87"/>
      <c r="C11" s="88"/>
      <c r="D11" s="88"/>
      <c r="E11" s="88"/>
      <c r="F11" s="88"/>
      <c r="G11" s="88"/>
      <c r="H11" s="87"/>
      <c r="I11" s="88"/>
      <c r="J11" s="88"/>
      <c r="K11" s="88"/>
      <c r="L11" s="88"/>
      <c r="M11" s="89"/>
      <c r="P11" s="108">
        <v>6</v>
      </c>
      <c r="Q11" s="108">
        <v>3</v>
      </c>
      <c r="R11" s="90">
        <v>3</v>
      </c>
    </row>
    <row r="12" spans="1:24" x14ac:dyDescent="0.35">
      <c r="A12" s="86">
        <v>0.4</v>
      </c>
      <c r="B12" s="91"/>
      <c r="C12" s="92"/>
      <c r="D12" s="92"/>
      <c r="E12" s="92"/>
      <c r="F12" s="92"/>
      <c r="G12" s="92"/>
      <c r="H12" s="91"/>
      <c r="I12" s="92"/>
      <c r="J12" s="92"/>
      <c r="K12" s="92"/>
      <c r="L12" s="92"/>
      <c r="M12" s="93"/>
    </row>
    <row r="13" spans="1:24" x14ac:dyDescent="0.35">
      <c r="A13" s="86">
        <v>0.3</v>
      </c>
      <c r="B13" s="91"/>
      <c r="C13" s="92"/>
      <c r="D13" s="92"/>
      <c r="E13" s="92"/>
      <c r="F13" s="92"/>
      <c r="G13" s="92"/>
      <c r="H13" s="91"/>
      <c r="I13" s="92"/>
      <c r="J13" s="92"/>
      <c r="K13" s="92"/>
      <c r="L13" s="92"/>
      <c r="M13" s="93"/>
    </row>
    <row r="14" spans="1:24" x14ac:dyDescent="0.35">
      <c r="A14" s="86">
        <v>0.2</v>
      </c>
      <c r="B14" s="91"/>
      <c r="C14" s="92"/>
      <c r="D14" s="92"/>
      <c r="E14" s="92"/>
      <c r="F14" s="92"/>
      <c r="G14" s="92"/>
      <c r="H14" s="91"/>
      <c r="I14" s="92"/>
      <c r="J14" s="92"/>
      <c r="K14" s="92"/>
      <c r="L14" s="92"/>
      <c r="M14" s="93"/>
    </row>
    <row r="15" spans="1:24" x14ac:dyDescent="0.35">
      <c r="A15" s="86">
        <v>0.1</v>
      </c>
      <c r="B15" s="94"/>
      <c r="C15" s="95"/>
      <c r="D15" s="95"/>
      <c r="E15" s="95"/>
      <c r="F15" s="95"/>
      <c r="G15" s="95"/>
      <c r="H15" s="94"/>
      <c r="I15" s="95"/>
      <c r="J15" s="95"/>
      <c r="K15" s="95"/>
      <c r="L15" s="95"/>
      <c r="M15" s="96"/>
    </row>
    <row r="16" spans="1:24" x14ac:dyDescent="0.35">
      <c r="A16" s="86">
        <v>0</v>
      </c>
    </row>
    <row r="17" spans="1:27" x14ac:dyDescent="0.35">
      <c r="B17" s="82">
        <v>1</v>
      </c>
      <c r="C17" s="82">
        <v>2</v>
      </c>
      <c r="D17" s="82">
        <v>3</v>
      </c>
      <c r="E17" s="82">
        <v>4</v>
      </c>
      <c r="F17" s="82">
        <v>5</v>
      </c>
      <c r="G17" s="82">
        <v>6</v>
      </c>
      <c r="H17" s="82">
        <v>7</v>
      </c>
      <c r="I17" s="82">
        <v>8</v>
      </c>
      <c r="J17" s="82">
        <v>9</v>
      </c>
      <c r="K17" s="82">
        <v>10</v>
      </c>
      <c r="L17" s="82">
        <v>11</v>
      </c>
      <c r="M17" s="82">
        <v>12</v>
      </c>
      <c r="N17" s="82" t="s">
        <v>23</v>
      </c>
    </row>
    <row r="18" spans="1:27" ht="39" x14ac:dyDescent="0.35">
      <c r="P18" s="83" t="s">
        <v>22</v>
      </c>
      <c r="Q18" s="103" t="s">
        <v>29</v>
      </c>
      <c r="R18" s="2"/>
      <c r="S18" s="2"/>
      <c r="T18" s="2"/>
      <c r="U18" s="101" t="s">
        <v>0</v>
      </c>
      <c r="V18" s="35" t="s">
        <v>1</v>
      </c>
      <c r="W18" s="2"/>
      <c r="X18" s="2"/>
      <c r="Y18" s="2"/>
    </row>
    <row r="19" spans="1:27" x14ac:dyDescent="0.35">
      <c r="P19" s="98" t="s">
        <v>11</v>
      </c>
      <c r="Q19" s="105">
        <f>120</f>
        <v>120</v>
      </c>
      <c r="R19" s="2"/>
      <c r="S19" s="2"/>
      <c r="T19" s="2"/>
      <c r="U19" s="34">
        <v>1</v>
      </c>
      <c r="V19" s="36">
        <v>12</v>
      </c>
      <c r="W19" s="2"/>
      <c r="X19" s="2"/>
      <c r="Y19" s="2"/>
    </row>
    <row r="20" spans="1:27" x14ac:dyDescent="0.35">
      <c r="P20" s="98" t="s">
        <v>32</v>
      </c>
      <c r="Q20" s="105">
        <f>V7</f>
        <v>60</v>
      </c>
      <c r="R20" s="2"/>
      <c r="S20" s="2"/>
      <c r="T20" s="2"/>
      <c r="U20" s="19"/>
      <c r="V20" s="20" t="s">
        <v>10</v>
      </c>
      <c r="W20" s="48">
        <f>V19*U19</f>
        <v>12</v>
      </c>
      <c r="X20" s="21" t="str">
        <f>V18</f>
        <v>meses</v>
      </c>
      <c r="Y20" s="2"/>
    </row>
    <row r="21" spans="1:27" x14ac:dyDescent="0.35">
      <c r="P21" s="98" t="s">
        <v>33</v>
      </c>
      <c r="Q21" s="105">
        <f>V8</f>
        <v>30</v>
      </c>
      <c r="R21" s="2"/>
      <c r="S21" s="2"/>
      <c r="T21" s="2"/>
      <c r="U21" s="2"/>
      <c r="V21" s="2"/>
      <c r="W21" s="2"/>
      <c r="X21" s="2"/>
      <c r="Y21" s="2"/>
    </row>
    <row r="22" spans="1:27" ht="39.5" x14ac:dyDescent="0.35">
      <c r="P22" s="2"/>
      <c r="Q22" s="2"/>
      <c r="R22" s="2"/>
      <c r="S22" s="104" t="s">
        <v>44</v>
      </c>
      <c r="T22" s="30" t="s">
        <v>17</v>
      </c>
      <c r="U22" s="6"/>
      <c r="V22" s="16"/>
      <c r="W22" s="31" t="s">
        <v>18</v>
      </c>
      <c r="X22" s="6"/>
      <c r="Y22" s="2"/>
      <c r="Z22" s="2"/>
      <c r="AA22" s="2"/>
    </row>
    <row r="23" spans="1:27" x14ac:dyDescent="0.35">
      <c r="P23" s="2"/>
      <c r="Q23" s="2"/>
      <c r="R23" s="4" t="s">
        <v>11</v>
      </c>
      <c r="S23" s="106">
        <f>Q19</f>
        <v>120</v>
      </c>
      <c r="T23" s="22">
        <f>W20</f>
        <v>12</v>
      </c>
      <c r="U23" s="6" t="str">
        <f>V18</f>
        <v>meses</v>
      </c>
      <c r="V23" s="2"/>
      <c r="W23" s="7">
        <f>V19-T23</f>
        <v>0</v>
      </c>
      <c r="X23" s="5" t="str">
        <f>V18</f>
        <v>meses</v>
      </c>
      <c r="Y23" s="2"/>
      <c r="Z23" s="2"/>
      <c r="AA23" s="2"/>
    </row>
    <row r="24" spans="1:27" x14ac:dyDescent="0.35">
      <c r="P24" s="2"/>
      <c r="Q24" s="2"/>
      <c r="R24" s="97" t="s">
        <v>32</v>
      </c>
      <c r="S24" s="106">
        <f>Q20</f>
        <v>60</v>
      </c>
      <c r="T24" s="8">
        <f>S24*T23/S23</f>
        <v>6</v>
      </c>
      <c r="U24" s="6" t="str">
        <f>V18</f>
        <v>meses</v>
      </c>
      <c r="V24" s="2"/>
      <c r="W24" s="7">
        <f>V19-T24</f>
        <v>6</v>
      </c>
      <c r="X24" s="5" t="str">
        <f>V18</f>
        <v>meses</v>
      </c>
      <c r="Y24" s="2"/>
      <c r="Z24" s="2"/>
      <c r="AA24" s="2"/>
    </row>
    <row r="25" spans="1:27" x14ac:dyDescent="0.35">
      <c r="P25" s="2"/>
      <c r="Q25" s="2"/>
      <c r="R25" s="97" t="s">
        <v>33</v>
      </c>
      <c r="S25" s="106">
        <f>Q21</f>
        <v>30</v>
      </c>
      <c r="T25" s="8">
        <f>S25*T23/S23</f>
        <v>3</v>
      </c>
      <c r="U25" s="6" t="str">
        <f>V18</f>
        <v>meses</v>
      </c>
      <c r="V25" s="2"/>
      <c r="W25" s="7">
        <f>V19-T25</f>
        <v>9</v>
      </c>
      <c r="X25" s="7" t="str">
        <f>V18</f>
        <v>meses</v>
      </c>
      <c r="Y25" s="2"/>
      <c r="Z25" s="2"/>
      <c r="AA25" s="2"/>
    </row>
    <row r="26" spans="1:27" x14ac:dyDescent="0.35">
      <c r="P26" s="2"/>
      <c r="Q26" s="2"/>
      <c r="R26" s="2"/>
      <c r="S26" s="2"/>
      <c r="T26" s="2"/>
      <c r="U26" s="2"/>
      <c r="V26" s="2"/>
      <c r="W26" s="2"/>
      <c r="X26" s="9"/>
      <c r="Y26" s="2"/>
      <c r="Z26" s="2"/>
      <c r="AA26" s="2"/>
    </row>
    <row r="27" spans="1:27" x14ac:dyDescent="0.35">
      <c r="P27" s="2"/>
      <c r="Q27" s="2"/>
      <c r="R27" s="2"/>
      <c r="S27" s="2"/>
      <c r="T27" s="10" t="s">
        <v>2</v>
      </c>
      <c r="U27" s="42">
        <f>T24-T25</f>
        <v>3</v>
      </c>
      <c r="V27" s="11" t="str">
        <f>U24</f>
        <v>meses</v>
      </c>
      <c r="W27" s="11" t="s">
        <v>3</v>
      </c>
      <c r="X27" s="50">
        <f>W20</f>
        <v>12</v>
      </c>
      <c r="Y27" s="12" t="str">
        <f>V18</f>
        <v>meses</v>
      </c>
      <c r="Z27" s="2"/>
      <c r="AA27" s="2"/>
    </row>
    <row r="28" spans="1:27" x14ac:dyDescent="0.35">
      <c r="P28" s="2"/>
      <c r="Q28" s="2"/>
      <c r="R28" s="2"/>
      <c r="S28" s="2"/>
      <c r="T28" s="13"/>
      <c r="U28" s="136">
        <f>U27*(365.25/12)</f>
        <v>91.3125</v>
      </c>
      <c r="V28" s="23" t="s">
        <v>4</v>
      </c>
      <c r="W28" s="14" t="s">
        <v>5</v>
      </c>
      <c r="X28" s="51">
        <f>W20</f>
        <v>12</v>
      </c>
      <c r="Y28" s="15" t="str">
        <f>V18</f>
        <v>meses</v>
      </c>
      <c r="Z28" s="2"/>
      <c r="AA28" s="2"/>
    </row>
    <row r="29" spans="1:27" x14ac:dyDescent="0.35">
      <c r="A29" s="1" t="s">
        <v>34</v>
      </c>
    </row>
    <row r="30" spans="1:27" x14ac:dyDescent="0.35">
      <c r="A30" s="85" t="s">
        <v>27</v>
      </c>
      <c r="R30" s="2"/>
      <c r="S30" s="2"/>
      <c r="T30" s="2"/>
      <c r="U30" s="2"/>
    </row>
    <row r="31" spans="1:27" x14ac:dyDescent="0.35">
      <c r="R31" s="2"/>
      <c r="S31" s="2"/>
      <c r="T31" s="2"/>
      <c r="U31" s="2"/>
    </row>
    <row r="32" spans="1:27" x14ac:dyDescent="0.35">
      <c r="A32" s="86">
        <v>1</v>
      </c>
      <c r="B32" s="87"/>
      <c r="C32" s="88"/>
      <c r="D32" s="88"/>
      <c r="E32" s="88"/>
      <c r="F32" s="88"/>
      <c r="G32" s="88"/>
      <c r="H32" s="87"/>
      <c r="I32" s="88"/>
      <c r="J32" s="88"/>
      <c r="K32" s="88"/>
      <c r="L32" s="88"/>
      <c r="M32" s="89"/>
      <c r="P32" s="37" t="s">
        <v>19</v>
      </c>
      <c r="Q32" s="37"/>
      <c r="R32" s="37"/>
      <c r="T32" s="110" t="s">
        <v>28</v>
      </c>
      <c r="U32" s="111" t="s">
        <v>23</v>
      </c>
      <c r="V32" s="112" t="s">
        <v>31</v>
      </c>
      <c r="W32" s="113"/>
      <c r="X32" s="89"/>
    </row>
    <row r="33" spans="1:25" x14ac:dyDescent="0.35">
      <c r="A33" s="86">
        <v>0.9</v>
      </c>
      <c r="B33" s="91"/>
      <c r="C33" s="92"/>
      <c r="D33" s="92"/>
      <c r="E33" s="92"/>
      <c r="F33" s="92"/>
      <c r="G33" s="92"/>
      <c r="H33" s="91"/>
      <c r="I33" s="92"/>
      <c r="J33" s="92"/>
      <c r="K33" s="92"/>
      <c r="L33" s="92"/>
      <c r="M33" s="93"/>
      <c r="P33" s="107" t="s">
        <v>32</v>
      </c>
      <c r="Q33" s="107" t="s">
        <v>33</v>
      </c>
      <c r="T33" s="115">
        <v>10</v>
      </c>
      <c r="U33" s="49">
        <v>10</v>
      </c>
      <c r="V33" s="124">
        <f>T33*U33/2</f>
        <v>50</v>
      </c>
      <c r="W33" s="117" t="s">
        <v>30</v>
      </c>
      <c r="X33" s="93"/>
    </row>
    <row r="34" spans="1:25" ht="15" customHeight="1" x14ac:dyDescent="0.35">
      <c r="A34" s="86">
        <v>0.8</v>
      </c>
      <c r="B34" s="91"/>
      <c r="C34" s="92"/>
      <c r="D34" s="92"/>
      <c r="E34" s="92"/>
      <c r="F34" s="92"/>
      <c r="G34" s="92"/>
      <c r="H34" s="91"/>
      <c r="I34" s="92"/>
      <c r="J34" s="92"/>
      <c r="K34" s="92"/>
      <c r="L34" s="92"/>
      <c r="M34" s="93"/>
      <c r="P34" s="126" t="s">
        <v>20</v>
      </c>
      <c r="Q34" s="126" t="s">
        <v>20</v>
      </c>
      <c r="R34" s="126" t="s">
        <v>21</v>
      </c>
      <c r="T34" s="120">
        <v>10</v>
      </c>
      <c r="U34" s="121">
        <v>2</v>
      </c>
      <c r="V34" s="125">
        <f>T34*U34/2</f>
        <v>10</v>
      </c>
      <c r="W34" s="122" t="s">
        <v>30</v>
      </c>
      <c r="X34" s="96"/>
    </row>
    <row r="35" spans="1:25" x14ac:dyDescent="0.35">
      <c r="A35" s="86">
        <v>0.7</v>
      </c>
      <c r="B35" s="91"/>
      <c r="C35" s="92"/>
      <c r="D35" s="92"/>
      <c r="E35" s="92"/>
      <c r="F35" s="92"/>
      <c r="G35" s="92"/>
      <c r="H35" s="91"/>
      <c r="I35" s="92"/>
      <c r="J35" s="92"/>
      <c r="K35" s="92"/>
      <c r="L35" s="92"/>
      <c r="M35" s="93"/>
      <c r="P35" s="127"/>
      <c r="Q35" s="127"/>
      <c r="R35" s="127"/>
    </row>
    <row r="36" spans="1:25" ht="15" thickBot="1" x14ac:dyDescent="0.4">
      <c r="A36" s="86">
        <v>0.6</v>
      </c>
      <c r="B36" s="91"/>
      <c r="C36" s="92"/>
      <c r="D36" s="92"/>
      <c r="E36" s="92"/>
      <c r="F36" s="92"/>
      <c r="G36" s="92"/>
      <c r="H36" s="91"/>
      <c r="I36" s="92"/>
      <c r="J36" s="92"/>
      <c r="K36" s="92"/>
      <c r="L36" s="92"/>
      <c r="M36" s="93"/>
      <c r="P36" s="107" t="s">
        <v>1</v>
      </c>
      <c r="Q36" s="107" t="s">
        <v>1</v>
      </c>
      <c r="R36" s="107" t="s">
        <v>1</v>
      </c>
    </row>
    <row r="37" spans="1:25" ht="15" thickBot="1" x14ac:dyDescent="0.4">
      <c r="A37" s="86">
        <v>0.5</v>
      </c>
      <c r="B37" s="87"/>
      <c r="C37" s="88"/>
      <c r="D37" s="88"/>
      <c r="E37" s="88"/>
      <c r="F37" s="88"/>
      <c r="G37" s="88"/>
      <c r="H37" s="87"/>
      <c r="I37" s="88"/>
      <c r="J37" s="88"/>
      <c r="K37" s="88"/>
      <c r="L37" s="88"/>
      <c r="M37" s="89"/>
      <c r="P37" s="108">
        <v>5</v>
      </c>
      <c r="Q37" s="108">
        <v>1</v>
      </c>
      <c r="R37" s="90">
        <f>P37-Q37</f>
        <v>4</v>
      </c>
    </row>
    <row r="38" spans="1:25" x14ac:dyDescent="0.35">
      <c r="A38" s="86">
        <v>0.4</v>
      </c>
      <c r="B38" s="91"/>
      <c r="C38" s="92"/>
      <c r="D38" s="92"/>
      <c r="E38" s="92"/>
      <c r="F38" s="92"/>
      <c r="G38" s="92"/>
      <c r="H38" s="91"/>
      <c r="I38" s="92"/>
      <c r="J38" s="92"/>
      <c r="K38" s="92"/>
      <c r="L38" s="92"/>
      <c r="M38" s="93"/>
    </row>
    <row r="39" spans="1:25" x14ac:dyDescent="0.35">
      <c r="A39" s="86">
        <v>0.3</v>
      </c>
      <c r="B39" s="91"/>
      <c r="C39" s="92"/>
      <c r="D39" s="92"/>
      <c r="E39" s="92"/>
      <c r="F39" s="92"/>
      <c r="G39" s="92"/>
      <c r="H39" s="91"/>
      <c r="I39" s="92"/>
      <c r="J39" s="92"/>
      <c r="K39" s="92"/>
      <c r="L39" s="92"/>
      <c r="M39" s="93"/>
    </row>
    <row r="40" spans="1:25" x14ac:dyDescent="0.35">
      <c r="A40" s="86">
        <v>0.2</v>
      </c>
      <c r="B40" s="91"/>
      <c r="C40" s="92"/>
      <c r="D40" s="92"/>
      <c r="E40" s="92"/>
      <c r="F40" s="92"/>
      <c r="G40" s="92"/>
      <c r="H40" s="91"/>
      <c r="I40" s="92"/>
      <c r="J40" s="92"/>
      <c r="K40" s="92"/>
      <c r="L40" s="92"/>
      <c r="M40" s="93"/>
    </row>
    <row r="41" spans="1:25" x14ac:dyDescent="0.35">
      <c r="A41" s="86">
        <v>0.1</v>
      </c>
      <c r="B41" s="94"/>
      <c r="C41" s="95"/>
      <c r="D41" s="95"/>
      <c r="E41" s="95"/>
      <c r="F41" s="95"/>
      <c r="G41" s="95"/>
      <c r="H41" s="94"/>
      <c r="I41" s="95"/>
      <c r="J41" s="95"/>
      <c r="K41" s="95"/>
      <c r="L41" s="95"/>
      <c r="M41" s="96"/>
    </row>
    <row r="42" spans="1:25" x14ac:dyDescent="0.35">
      <c r="A42" s="86">
        <v>0</v>
      </c>
    </row>
    <row r="43" spans="1:25" x14ac:dyDescent="0.35">
      <c r="B43" s="82">
        <v>1</v>
      </c>
      <c r="C43" s="82">
        <v>2</v>
      </c>
      <c r="D43" s="82">
        <v>3</v>
      </c>
      <c r="E43" s="82">
        <v>4</v>
      </c>
      <c r="F43" s="82">
        <v>5</v>
      </c>
      <c r="G43" s="82">
        <v>6</v>
      </c>
      <c r="H43" s="82">
        <v>7</v>
      </c>
      <c r="I43" s="82">
        <v>8</v>
      </c>
      <c r="J43" s="82">
        <v>9</v>
      </c>
      <c r="K43" s="82">
        <v>10</v>
      </c>
      <c r="L43" s="82">
        <v>11</v>
      </c>
      <c r="M43" s="82">
        <v>12</v>
      </c>
      <c r="N43" s="82" t="s">
        <v>23</v>
      </c>
    </row>
    <row r="44" spans="1:25" ht="39" x14ac:dyDescent="0.35">
      <c r="P44" s="83" t="s">
        <v>22</v>
      </c>
      <c r="Q44" s="103" t="s">
        <v>29</v>
      </c>
      <c r="R44" s="2"/>
      <c r="S44" s="2"/>
      <c r="T44" s="2"/>
      <c r="U44" s="101" t="s">
        <v>0</v>
      </c>
      <c r="V44" s="35" t="s">
        <v>1</v>
      </c>
      <c r="W44" s="2"/>
      <c r="X44" s="2"/>
      <c r="Y44" s="2"/>
    </row>
    <row r="45" spans="1:25" x14ac:dyDescent="0.35">
      <c r="P45" s="98" t="s">
        <v>11</v>
      </c>
      <c r="Q45" s="105">
        <f>120</f>
        <v>120</v>
      </c>
      <c r="R45" s="2"/>
      <c r="S45" s="2"/>
      <c r="T45" s="2"/>
      <c r="U45" s="34">
        <v>1</v>
      </c>
      <c r="V45" s="36">
        <v>12</v>
      </c>
      <c r="W45" s="2"/>
      <c r="X45" s="2"/>
      <c r="Y45" s="2"/>
    </row>
    <row r="46" spans="1:25" x14ac:dyDescent="0.35">
      <c r="P46" s="98" t="s">
        <v>32</v>
      </c>
      <c r="Q46" s="105">
        <f>V33</f>
        <v>50</v>
      </c>
      <c r="R46" s="2"/>
      <c r="S46" s="2"/>
      <c r="T46" s="2"/>
      <c r="U46" s="19"/>
      <c r="V46" s="20" t="s">
        <v>10</v>
      </c>
      <c r="W46" s="48">
        <f>V45*U45</f>
        <v>12</v>
      </c>
      <c r="X46" s="21" t="str">
        <f>V44</f>
        <v>meses</v>
      </c>
      <c r="Y46" s="2"/>
    </row>
    <row r="47" spans="1:25" x14ac:dyDescent="0.35">
      <c r="P47" s="98" t="s">
        <v>33</v>
      </c>
      <c r="Q47" s="105">
        <f>V34</f>
        <v>10</v>
      </c>
      <c r="R47" s="2"/>
      <c r="S47" s="2"/>
      <c r="T47" s="2"/>
      <c r="U47" s="2"/>
      <c r="V47" s="2"/>
      <c r="W47" s="2"/>
      <c r="X47" s="2"/>
      <c r="Y47" s="2"/>
    </row>
    <row r="48" spans="1:25" ht="39.5" x14ac:dyDescent="0.35">
      <c r="P48" s="2"/>
      <c r="Q48" s="2"/>
      <c r="R48" s="2"/>
      <c r="S48" s="104" t="s">
        <v>44</v>
      </c>
      <c r="T48" s="30" t="s">
        <v>17</v>
      </c>
      <c r="U48" s="6"/>
      <c r="V48" s="16"/>
      <c r="W48" s="31" t="s">
        <v>18</v>
      </c>
      <c r="X48" s="6"/>
      <c r="Y48" s="2"/>
    </row>
    <row r="49" spans="1:25" x14ac:dyDescent="0.35">
      <c r="P49" s="2"/>
      <c r="Q49" s="2"/>
      <c r="R49" s="4" t="s">
        <v>11</v>
      </c>
      <c r="S49" s="106">
        <f>Q45</f>
        <v>120</v>
      </c>
      <c r="T49" s="22">
        <f>W46</f>
        <v>12</v>
      </c>
      <c r="U49" s="6" t="str">
        <f>V44</f>
        <v>meses</v>
      </c>
      <c r="V49" s="2"/>
      <c r="W49" s="7">
        <f>V45-T49</f>
        <v>0</v>
      </c>
      <c r="X49" s="5" t="str">
        <f>V44</f>
        <v>meses</v>
      </c>
      <c r="Y49" s="2"/>
    </row>
    <row r="50" spans="1:25" x14ac:dyDescent="0.35">
      <c r="P50" s="2"/>
      <c r="Q50" s="2"/>
      <c r="R50" s="97" t="s">
        <v>32</v>
      </c>
      <c r="S50" s="106">
        <f>Q46</f>
        <v>50</v>
      </c>
      <c r="T50" s="8">
        <f>S50*T49/S49</f>
        <v>5</v>
      </c>
      <c r="U50" s="6" t="str">
        <f>V44</f>
        <v>meses</v>
      </c>
      <c r="V50" s="2"/>
      <c r="W50" s="7">
        <f>V45-T50</f>
        <v>7</v>
      </c>
      <c r="X50" s="5" t="str">
        <f>V44</f>
        <v>meses</v>
      </c>
      <c r="Y50" s="2"/>
    </row>
    <row r="51" spans="1:25" x14ac:dyDescent="0.35">
      <c r="P51" s="2"/>
      <c r="Q51" s="2"/>
      <c r="R51" s="97" t="s">
        <v>33</v>
      </c>
      <c r="S51" s="106">
        <f>Q47</f>
        <v>10</v>
      </c>
      <c r="T51" s="8">
        <f>S51*T49/S49</f>
        <v>1</v>
      </c>
      <c r="U51" s="6" t="str">
        <f>V44</f>
        <v>meses</v>
      </c>
      <c r="V51" s="2"/>
      <c r="W51" s="7">
        <f>V45-T51</f>
        <v>11</v>
      </c>
      <c r="X51" s="7" t="str">
        <f>V44</f>
        <v>meses</v>
      </c>
      <c r="Y51" s="2"/>
    </row>
    <row r="52" spans="1:25" x14ac:dyDescent="0.35">
      <c r="P52" s="2"/>
      <c r="Q52" s="2"/>
      <c r="R52" s="2"/>
      <c r="S52" s="2"/>
      <c r="T52" s="2"/>
      <c r="U52" s="2"/>
      <c r="V52" s="2"/>
      <c r="W52" s="2"/>
      <c r="X52" s="9"/>
      <c r="Y52" s="2"/>
    </row>
    <row r="53" spans="1:25" x14ac:dyDescent="0.35">
      <c r="P53" s="2"/>
      <c r="Q53" s="2"/>
      <c r="R53" s="2"/>
      <c r="S53" s="2"/>
      <c r="T53" s="10" t="s">
        <v>2</v>
      </c>
      <c r="U53" s="42">
        <f>T50-T51</f>
        <v>4</v>
      </c>
      <c r="V53" s="11" t="str">
        <f>U50</f>
        <v>meses</v>
      </c>
      <c r="W53" s="11" t="s">
        <v>3</v>
      </c>
      <c r="X53" s="50">
        <f>W46</f>
        <v>12</v>
      </c>
      <c r="Y53" s="12" t="str">
        <f>V44</f>
        <v>meses</v>
      </c>
    </row>
    <row r="54" spans="1:25" x14ac:dyDescent="0.35">
      <c r="P54" s="2"/>
      <c r="Q54" s="2"/>
      <c r="R54" s="2"/>
      <c r="S54" s="2"/>
      <c r="T54" s="13"/>
      <c r="U54" s="136">
        <f>U53*(365.25/12)</f>
        <v>121.75</v>
      </c>
      <c r="V54" s="23" t="s">
        <v>4</v>
      </c>
      <c r="W54" s="14" t="s">
        <v>5</v>
      </c>
      <c r="X54" s="51">
        <f>W46</f>
        <v>12</v>
      </c>
      <c r="Y54" s="15" t="str">
        <f>V44</f>
        <v>meses</v>
      </c>
    </row>
    <row r="55" spans="1:25" x14ac:dyDescent="0.35">
      <c r="A55" s="1" t="s">
        <v>35</v>
      </c>
    </row>
    <row r="56" spans="1:25" x14ac:dyDescent="0.35">
      <c r="A56" s="85" t="s">
        <v>27</v>
      </c>
    </row>
    <row r="58" spans="1:25" x14ac:dyDescent="0.35">
      <c r="A58" s="86">
        <v>1</v>
      </c>
      <c r="B58" s="87"/>
      <c r="C58" s="88"/>
      <c r="D58" s="88"/>
      <c r="E58" s="88"/>
      <c r="F58" s="88"/>
      <c r="G58" s="88"/>
      <c r="H58" s="87"/>
      <c r="I58" s="88"/>
      <c r="J58" s="88"/>
      <c r="K58" s="88"/>
      <c r="L58" s="88"/>
      <c r="M58" s="89"/>
      <c r="P58" s="37" t="s">
        <v>19</v>
      </c>
      <c r="Q58" s="37"/>
      <c r="R58" s="37"/>
      <c r="T58" s="110" t="s">
        <v>28</v>
      </c>
      <c r="U58" s="111" t="s">
        <v>23</v>
      </c>
      <c r="V58" s="112" t="s">
        <v>31</v>
      </c>
      <c r="W58" s="113"/>
      <c r="X58" s="89"/>
    </row>
    <row r="59" spans="1:25" x14ac:dyDescent="0.35">
      <c r="A59" s="86">
        <v>0.9</v>
      </c>
      <c r="B59" s="91"/>
      <c r="C59" s="92"/>
      <c r="D59" s="92"/>
      <c r="E59" s="92"/>
      <c r="F59" s="92"/>
      <c r="G59" s="92"/>
      <c r="H59" s="91"/>
      <c r="I59" s="92"/>
      <c r="J59" s="92"/>
      <c r="K59" s="92"/>
      <c r="L59" s="92"/>
      <c r="M59" s="93"/>
      <c r="P59" s="107" t="s">
        <v>32</v>
      </c>
      <c r="Q59" s="107" t="s">
        <v>33</v>
      </c>
      <c r="T59" s="115">
        <v>5</v>
      </c>
      <c r="U59" s="49">
        <v>6</v>
      </c>
      <c r="V59" s="116">
        <f>T59*U59/2</f>
        <v>15</v>
      </c>
      <c r="W59" s="117" t="s">
        <v>30</v>
      </c>
      <c r="X59" s="93"/>
    </row>
    <row r="60" spans="1:25" x14ac:dyDescent="0.35">
      <c r="A60" s="86">
        <v>0.8</v>
      </c>
      <c r="B60" s="91"/>
      <c r="C60" s="92"/>
      <c r="D60" s="92"/>
      <c r="E60" s="92"/>
      <c r="F60" s="92"/>
      <c r="G60" s="92"/>
      <c r="H60" s="91"/>
      <c r="I60" s="92"/>
      <c r="J60" s="92"/>
      <c r="K60" s="92"/>
      <c r="L60" s="92"/>
      <c r="M60" s="93"/>
      <c r="P60" s="126" t="s">
        <v>20</v>
      </c>
      <c r="Q60" s="126" t="s">
        <v>20</v>
      </c>
      <c r="R60" s="126" t="s">
        <v>21</v>
      </c>
      <c r="T60" s="115">
        <v>5</v>
      </c>
      <c r="U60" s="49">
        <v>2</v>
      </c>
      <c r="V60" s="116">
        <f>T60*U60/2</f>
        <v>5</v>
      </c>
      <c r="W60" s="117" t="s">
        <v>30</v>
      </c>
      <c r="X60" s="93"/>
    </row>
    <row r="61" spans="1:25" x14ac:dyDescent="0.35">
      <c r="A61" s="86">
        <v>0.7</v>
      </c>
      <c r="B61" s="91"/>
      <c r="C61" s="92"/>
      <c r="D61" s="92"/>
      <c r="E61" s="92"/>
      <c r="F61" s="92"/>
      <c r="G61" s="92"/>
      <c r="H61" s="91"/>
      <c r="I61" s="92"/>
      <c r="J61" s="92"/>
      <c r="K61" s="92"/>
      <c r="L61" s="92"/>
      <c r="M61" s="93"/>
      <c r="P61" s="127"/>
      <c r="Q61" s="127"/>
      <c r="R61" s="127"/>
      <c r="T61" s="115">
        <v>5</v>
      </c>
      <c r="U61" s="49">
        <v>6</v>
      </c>
      <c r="V61" s="49">
        <f>T61*U61</f>
        <v>30</v>
      </c>
      <c r="W61" s="117" t="s">
        <v>36</v>
      </c>
      <c r="X61" s="93"/>
    </row>
    <row r="62" spans="1:25" ht="15" thickBot="1" x14ac:dyDescent="0.4">
      <c r="A62" s="86">
        <v>0.6</v>
      </c>
      <c r="B62" s="91"/>
      <c r="C62" s="92"/>
      <c r="D62" s="92"/>
      <c r="E62" s="92"/>
      <c r="F62" s="92"/>
      <c r="G62" s="92"/>
      <c r="H62" s="91"/>
      <c r="I62" s="92"/>
      <c r="J62" s="92"/>
      <c r="K62" s="92"/>
      <c r="L62" s="92"/>
      <c r="M62" s="93"/>
      <c r="P62" s="107" t="s">
        <v>1</v>
      </c>
      <c r="Q62" s="107" t="s">
        <v>1</v>
      </c>
      <c r="R62" s="107" t="s">
        <v>1</v>
      </c>
      <c r="T62" s="115"/>
      <c r="U62" s="49"/>
      <c r="V62" s="124">
        <f>SUM(V59:V61)</f>
        <v>50</v>
      </c>
      <c r="W62" s="117"/>
      <c r="X62" s="93"/>
    </row>
    <row r="63" spans="1:25" ht="15" thickBot="1" x14ac:dyDescent="0.4">
      <c r="A63" s="86">
        <v>0.5</v>
      </c>
      <c r="B63" s="87"/>
      <c r="C63" s="88"/>
      <c r="D63" s="88"/>
      <c r="E63" s="88"/>
      <c r="F63" s="88"/>
      <c r="G63" s="88"/>
      <c r="H63" s="87"/>
      <c r="I63" s="88"/>
      <c r="J63" s="88"/>
      <c r="K63" s="88"/>
      <c r="L63" s="88"/>
      <c r="M63" s="89"/>
      <c r="P63" s="108">
        <v>6</v>
      </c>
      <c r="Q63" s="108">
        <v>1</v>
      </c>
      <c r="R63" s="109">
        <f>P63-Q63</f>
        <v>5</v>
      </c>
      <c r="T63" s="115"/>
      <c r="U63" s="49"/>
      <c r="V63" s="49"/>
      <c r="W63" s="117"/>
      <c r="X63" s="93"/>
    </row>
    <row r="64" spans="1:25" x14ac:dyDescent="0.35">
      <c r="A64" s="86">
        <v>0.4</v>
      </c>
      <c r="B64" s="91"/>
      <c r="C64" s="92"/>
      <c r="D64" s="92"/>
      <c r="E64" s="92"/>
      <c r="F64" s="92"/>
      <c r="G64" s="92"/>
      <c r="H64" s="91"/>
      <c r="I64" s="92"/>
      <c r="J64" s="92"/>
      <c r="K64" s="92"/>
      <c r="L64" s="92"/>
      <c r="M64" s="93"/>
      <c r="T64" s="120">
        <v>10</v>
      </c>
      <c r="U64" s="121">
        <v>2</v>
      </c>
      <c r="V64" s="125">
        <f>T64*U64/2</f>
        <v>10</v>
      </c>
      <c r="W64" s="122" t="s">
        <v>30</v>
      </c>
      <c r="X64" s="96"/>
    </row>
    <row r="65" spans="1:25" x14ac:dyDescent="0.35">
      <c r="A65" s="86">
        <v>0.3</v>
      </c>
      <c r="B65" s="91"/>
      <c r="C65" s="92"/>
      <c r="D65" s="92"/>
      <c r="E65" s="92"/>
      <c r="F65" s="92"/>
      <c r="G65" s="92"/>
      <c r="H65" s="91"/>
      <c r="I65" s="92"/>
      <c r="J65" s="92"/>
      <c r="K65" s="92"/>
      <c r="L65" s="92"/>
      <c r="M65" s="93"/>
    </row>
    <row r="66" spans="1:25" x14ac:dyDescent="0.35">
      <c r="A66" s="86">
        <v>0.2</v>
      </c>
      <c r="B66" s="91"/>
      <c r="C66" s="92"/>
      <c r="D66" s="92"/>
      <c r="E66" s="92"/>
      <c r="F66" s="92"/>
      <c r="G66" s="92"/>
      <c r="H66" s="91"/>
      <c r="I66" s="92"/>
      <c r="J66" s="92"/>
      <c r="K66" s="92"/>
      <c r="L66" s="92"/>
      <c r="M66" s="93"/>
    </row>
    <row r="67" spans="1:25" x14ac:dyDescent="0.35">
      <c r="A67" s="86">
        <v>0.1</v>
      </c>
      <c r="B67" s="94"/>
      <c r="C67" s="95"/>
      <c r="D67" s="95"/>
      <c r="E67" s="95"/>
      <c r="F67" s="95"/>
      <c r="G67" s="95"/>
      <c r="H67" s="94"/>
      <c r="I67" s="95"/>
      <c r="J67" s="95"/>
      <c r="K67" s="95"/>
      <c r="L67" s="95"/>
      <c r="M67" s="96"/>
    </row>
    <row r="68" spans="1:25" x14ac:dyDescent="0.35">
      <c r="A68" s="86">
        <v>0</v>
      </c>
    </row>
    <row r="69" spans="1:25" x14ac:dyDescent="0.35">
      <c r="B69" s="82">
        <v>1</v>
      </c>
      <c r="C69" s="82">
        <v>2</v>
      </c>
      <c r="D69" s="82">
        <v>3</v>
      </c>
      <c r="E69" s="82">
        <v>4</v>
      </c>
      <c r="F69" s="82">
        <v>5</v>
      </c>
      <c r="G69" s="82">
        <v>6</v>
      </c>
      <c r="H69" s="82">
        <v>7</v>
      </c>
      <c r="I69" s="82">
        <v>8</v>
      </c>
      <c r="J69" s="82">
        <v>9</v>
      </c>
      <c r="K69" s="82">
        <v>10</v>
      </c>
      <c r="L69" s="82">
        <v>11</v>
      </c>
      <c r="M69" s="82">
        <v>12</v>
      </c>
      <c r="N69" s="82" t="s">
        <v>23</v>
      </c>
    </row>
    <row r="70" spans="1:25" ht="39" x14ac:dyDescent="0.35">
      <c r="P70" s="83" t="s">
        <v>22</v>
      </c>
      <c r="Q70" s="103" t="s">
        <v>29</v>
      </c>
      <c r="R70" s="2"/>
      <c r="S70" s="2"/>
      <c r="T70" s="2"/>
      <c r="U70" s="101" t="s">
        <v>0</v>
      </c>
      <c r="V70" s="35" t="s">
        <v>1</v>
      </c>
      <c r="W70" s="2"/>
      <c r="X70" s="2"/>
      <c r="Y70" s="2"/>
    </row>
    <row r="71" spans="1:25" x14ac:dyDescent="0.35">
      <c r="P71" s="98" t="s">
        <v>11</v>
      </c>
      <c r="Q71" s="105">
        <f>120</f>
        <v>120</v>
      </c>
      <c r="R71" s="2"/>
      <c r="S71" s="2"/>
      <c r="T71" s="2"/>
      <c r="U71" s="34">
        <v>1</v>
      </c>
      <c r="V71" s="36">
        <v>12</v>
      </c>
      <c r="W71" s="2"/>
      <c r="X71" s="2"/>
      <c r="Y71" s="2"/>
    </row>
    <row r="72" spans="1:25" x14ac:dyDescent="0.35">
      <c r="P72" s="98" t="s">
        <v>32</v>
      </c>
      <c r="Q72" s="105">
        <f>V62</f>
        <v>50</v>
      </c>
      <c r="R72" s="2"/>
      <c r="S72" s="2"/>
      <c r="T72" s="2"/>
      <c r="U72" s="19"/>
      <c r="V72" s="20" t="s">
        <v>10</v>
      </c>
      <c r="W72" s="48">
        <f>V71*U71</f>
        <v>12</v>
      </c>
      <c r="X72" s="21" t="str">
        <f>V70</f>
        <v>meses</v>
      </c>
      <c r="Y72" s="2"/>
    </row>
    <row r="73" spans="1:25" x14ac:dyDescent="0.35">
      <c r="P73" s="98" t="s">
        <v>33</v>
      </c>
      <c r="Q73" s="105">
        <f>V64</f>
        <v>10</v>
      </c>
      <c r="R73" s="2"/>
      <c r="S73" s="2"/>
      <c r="T73" s="2"/>
      <c r="U73" s="2"/>
      <c r="V73" s="2"/>
      <c r="W73" s="2"/>
      <c r="X73" s="2"/>
      <c r="Y73" s="2"/>
    </row>
    <row r="74" spans="1:25" ht="39.5" x14ac:dyDescent="0.35">
      <c r="P74" s="2"/>
      <c r="Q74" s="2"/>
      <c r="R74" s="2"/>
      <c r="S74" s="104" t="s">
        <v>44</v>
      </c>
      <c r="T74" s="30" t="s">
        <v>17</v>
      </c>
      <c r="U74" s="6"/>
      <c r="V74" s="16"/>
      <c r="W74" s="31" t="s">
        <v>18</v>
      </c>
      <c r="X74" s="6"/>
      <c r="Y74" s="2"/>
    </row>
    <row r="75" spans="1:25" x14ac:dyDescent="0.35">
      <c r="P75" s="2"/>
      <c r="Q75" s="2"/>
      <c r="R75" s="4" t="s">
        <v>11</v>
      </c>
      <c r="S75" s="106">
        <f>Q71</f>
        <v>120</v>
      </c>
      <c r="T75" s="22">
        <f>W72</f>
        <v>12</v>
      </c>
      <c r="U75" s="6" t="str">
        <f>V70</f>
        <v>meses</v>
      </c>
      <c r="V75" s="2"/>
      <c r="W75" s="7">
        <f>V71-T75</f>
        <v>0</v>
      </c>
      <c r="X75" s="5" t="str">
        <f>V70</f>
        <v>meses</v>
      </c>
      <c r="Y75" s="2"/>
    </row>
    <row r="76" spans="1:25" x14ac:dyDescent="0.35">
      <c r="P76" s="2"/>
      <c r="Q76" s="2"/>
      <c r="R76" s="97" t="s">
        <v>32</v>
      </c>
      <c r="S76" s="106">
        <f>Q72</f>
        <v>50</v>
      </c>
      <c r="T76" s="8">
        <f>S76*T75/S75</f>
        <v>5</v>
      </c>
      <c r="U76" s="6" t="str">
        <f>V70</f>
        <v>meses</v>
      </c>
      <c r="V76" s="2"/>
      <c r="W76" s="7">
        <f>V71-T76</f>
        <v>7</v>
      </c>
      <c r="X76" s="5" t="str">
        <f>V70</f>
        <v>meses</v>
      </c>
      <c r="Y76" s="2"/>
    </row>
    <row r="77" spans="1:25" x14ac:dyDescent="0.35">
      <c r="P77" s="2"/>
      <c r="Q77" s="2"/>
      <c r="R77" s="97" t="s">
        <v>33</v>
      </c>
      <c r="S77" s="106">
        <f>Q73</f>
        <v>10</v>
      </c>
      <c r="T77" s="8">
        <f>S77*T75/S75</f>
        <v>1</v>
      </c>
      <c r="U77" s="6" t="str">
        <f>V70</f>
        <v>meses</v>
      </c>
      <c r="V77" s="2"/>
      <c r="W77" s="7">
        <f>V71-T77</f>
        <v>11</v>
      </c>
      <c r="X77" s="7" t="str">
        <f>V70</f>
        <v>meses</v>
      </c>
      <c r="Y77" s="2"/>
    </row>
    <row r="78" spans="1:25" x14ac:dyDescent="0.35">
      <c r="P78" s="2"/>
      <c r="Q78" s="2"/>
      <c r="R78" s="2"/>
      <c r="S78" s="2"/>
      <c r="T78" s="2"/>
      <c r="U78" s="2"/>
      <c r="V78" s="2"/>
      <c r="W78" s="2"/>
      <c r="X78" s="9"/>
      <c r="Y78" s="2"/>
    </row>
    <row r="79" spans="1:25" x14ac:dyDescent="0.35">
      <c r="P79" s="2"/>
      <c r="Q79" s="2"/>
      <c r="R79" s="2"/>
      <c r="S79" s="2"/>
      <c r="T79" s="10" t="s">
        <v>2</v>
      </c>
      <c r="U79" s="42">
        <f>T76-T77</f>
        <v>4</v>
      </c>
      <c r="V79" s="11" t="str">
        <f>U76</f>
        <v>meses</v>
      </c>
      <c r="W79" s="11" t="s">
        <v>3</v>
      </c>
      <c r="X79" s="50">
        <f>W72</f>
        <v>12</v>
      </c>
      <c r="Y79" s="12" t="str">
        <f>V70</f>
        <v>meses</v>
      </c>
    </row>
    <row r="80" spans="1:25" x14ac:dyDescent="0.35">
      <c r="P80" s="2"/>
      <c r="Q80" s="2"/>
      <c r="R80" s="2"/>
      <c r="S80" s="2"/>
      <c r="T80" s="13"/>
      <c r="U80" s="136">
        <f>U79*(365.25/12)</f>
        <v>121.75</v>
      </c>
      <c r="V80" s="23" t="s">
        <v>4</v>
      </c>
      <c r="W80" s="14" t="s">
        <v>5</v>
      </c>
      <c r="X80" s="51">
        <f>W72</f>
        <v>12</v>
      </c>
      <c r="Y80" s="15" t="str">
        <f>V70</f>
        <v>meses</v>
      </c>
    </row>
    <row r="81" spans="1:25" x14ac:dyDescent="0.35">
      <c r="A81" s="1" t="s">
        <v>37</v>
      </c>
    </row>
    <row r="82" spans="1:25" x14ac:dyDescent="0.35">
      <c r="A82" s="85" t="s">
        <v>27</v>
      </c>
    </row>
    <row r="84" spans="1:25" x14ac:dyDescent="0.35">
      <c r="A84" s="86">
        <v>1</v>
      </c>
      <c r="B84" s="87"/>
      <c r="C84" s="88"/>
      <c r="D84" s="88"/>
      <c r="E84" s="88"/>
      <c r="F84" s="88"/>
      <c r="G84" s="88"/>
      <c r="H84" s="87"/>
      <c r="I84" s="88"/>
      <c r="J84" s="88"/>
      <c r="K84" s="88"/>
      <c r="L84" s="88"/>
      <c r="M84" s="89"/>
      <c r="P84" s="37" t="s">
        <v>19</v>
      </c>
      <c r="Q84" s="37"/>
      <c r="R84" s="37"/>
      <c r="T84" s="110" t="s">
        <v>28</v>
      </c>
      <c r="U84" s="111" t="s">
        <v>23</v>
      </c>
      <c r="V84" s="112" t="s">
        <v>31</v>
      </c>
      <c r="W84" s="113"/>
      <c r="X84" s="114"/>
    </row>
    <row r="85" spans="1:25" x14ac:dyDescent="0.35">
      <c r="A85" s="86">
        <v>0.9</v>
      </c>
      <c r="B85" s="91"/>
      <c r="C85" s="92"/>
      <c r="D85" s="92"/>
      <c r="E85" s="92"/>
      <c r="F85" s="92"/>
      <c r="G85" s="92"/>
      <c r="H85" s="91"/>
      <c r="I85" s="92"/>
      <c r="J85" s="92"/>
      <c r="K85" s="92"/>
      <c r="L85" s="92"/>
      <c r="M85" s="93"/>
      <c r="P85" s="107" t="s">
        <v>32</v>
      </c>
      <c r="Q85" s="107" t="s">
        <v>33</v>
      </c>
      <c r="T85" s="115">
        <v>5</v>
      </c>
      <c r="U85" s="49">
        <v>6</v>
      </c>
      <c r="V85" s="116">
        <f>T85*U85/2</f>
        <v>15</v>
      </c>
      <c r="W85" s="117" t="s">
        <v>30</v>
      </c>
      <c r="X85" s="118"/>
    </row>
    <row r="86" spans="1:25" x14ac:dyDescent="0.35">
      <c r="A86" s="86">
        <v>0.8</v>
      </c>
      <c r="B86" s="91"/>
      <c r="C86" s="92"/>
      <c r="D86" s="92"/>
      <c r="E86" s="92"/>
      <c r="F86" s="92"/>
      <c r="G86" s="92"/>
      <c r="H86" s="91"/>
      <c r="I86" s="92"/>
      <c r="J86" s="92"/>
      <c r="K86" s="92"/>
      <c r="L86" s="92"/>
      <c r="M86" s="93"/>
      <c r="P86" s="126" t="s">
        <v>20</v>
      </c>
      <c r="Q86" s="126" t="s">
        <v>20</v>
      </c>
      <c r="R86" s="126" t="s">
        <v>21</v>
      </c>
      <c r="T86" s="115">
        <v>1</v>
      </c>
      <c r="U86" s="49">
        <v>6</v>
      </c>
      <c r="V86" s="116">
        <f>T86*U86/2</f>
        <v>3</v>
      </c>
      <c r="W86" s="117" t="s">
        <v>30</v>
      </c>
      <c r="X86" s="118"/>
    </row>
    <row r="87" spans="1:25" x14ac:dyDescent="0.35">
      <c r="A87" s="86">
        <v>0.7</v>
      </c>
      <c r="B87" s="91"/>
      <c r="C87" s="92"/>
      <c r="D87" s="92"/>
      <c r="E87" s="92"/>
      <c r="F87" s="92"/>
      <c r="G87" s="92"/>
      <c r="H87" s="91"/>
      <c r="I87" s="92"/>
      <c r="J87" s="92"/>
      <c r="K87" s="92"/>
      <c r="L87" s="92"/>
      <c r="M87" s="93"/>
      <c r="P87" s="127"/>
      <c r="Q87" s="127"/>
      <c r="R87" s="127"/>
      <c r="T87" s="115">
        <v>5</v>
      </c>
      <c r="U87" s="49">
        <v>6</v>
      </c>
      <c r="V87" s="49">
        <f>T87*U87</f>
        <v>30</v>
      </c>
      <c r="W87" s="117" t="s">
        <v>36</v>
      </c>
      <c r="X87" s="118"/>
    </row>
    <row r="88" spans="1:25" ht="15" thickBot="1" x14ac:dyDescent="0.4">
      <c r="A88" s="86">
        <v>0.6</v>
      </c>
      <c r="B88" s="91"/>
      <c r="C88" s="92"/>
      <c r="D88" s="92"/>
      <c r="E88" s="92"/>
      <c r="F88" s="92"/>
      <c r="G88" s="92"/>
      <c r="H88" s="91"/>
      <c r="I88" s="92"/>
      <c r="J88" s="92"/>
      <c r="K88" s="92"/>
      <c r="L88" s="92"/>
      <c r="M88" s="93"/>
      <c r="P88" s="107" t="s">
        <v>1</v>
      </c>
      <c r="Q88" s="107" t="s">
        <v>1</v>
      </c>
      <c r="R88" s="107" t="s">
        <v>1</v>
      </c>
      <c r="T88" s="115">
        <v>4</v>
      </c>
      <c r="U88" s="49">
        <v>6</v>
      </c>
      <c r="V88" s="49">
        <f>T88*U88</f>
        <v>24</v>
      </c>
      <c r="W88" s="117" t="s">
        <v>36</v>
      </c>
      <c r="X88" s="119">
        <f>SUM(V85:V88)</f>
        <v>72</v>
      </c>
    </row>
    <row r="89" spans="1:25" ht="15" thickBot="1" x14ac:dyDescent="0.4">
      <c r="A89" s="86">
        <v>0.5</v>
      </c>
      <c r="B89" s="87"/>
      <c r="C89" s="88"/>
      <c r="D89" s="88"/>
      <c r="E89" s="88"/>
      <c r="F89" s="88"/>
      <c r="G89" s="88"/>
      <c r="H89" s="87"/>
      <c r="I89" s="88"/>
      <c r="J89" s="88"/>
      <c r="K89" s="88"/>
      <c r="L89" s="88"/>
      <c r="M89" s="89"/>
      <c r="P89" s="108">
        <v>6</v>
      </c>
      <c r="Q89" s="108">
        <v>3</v>
      </c>
      <c r="R89" s="109">
        <f>P89-Q89</f>
        <v>3</v>
      </c>
      <c r="T89" s="115"/>
      <c r="U89" s="49"/>
      <c r="V89" s="117"/>
      <c r="W89" s="117"/>
      <c r="X89" s="118"/>
    </row>
    <row r="90" spans="1:25" x14ac:dyDescent="0.35">
      <c r="A90" s="86">
        <v>0.4</v>
      </c>
      <c r="B90" s="91"/>
      <c r="C90" s="92"/>
      <c r="D90" s="92"/>
      <c r="E90" s="92"/>
      <c r="F90" s="92"/>
      <c r="G90" s="92"/>
      <c r="H90" s="91"/>
      <c r="I90" s="92"/>
      <c r="J90" s="92"/>
      <c r="K90" s="92"/>
      <c r="L90" s="92"/>
      <c r="M90" s="93"/>
      <c r="T90" s="115">
        <v>5</v>
      </c>
      <c r="U90" s="49">
        <v>3</v>
      </c>
      <c r="V90" s="116">
        <f>T90*U90/2</f>
        <v>7.5</v>
      </c>
      <c r="W90" s="117" t="s">
        <v>30</v>
      </c>
      <c r="X90" s="118"/>
    </row>
    <row r="91" spans="1:25" x14ac:dyDescent="0.35">
      <c r="A91" s="86">
        <v>0.3</v>
      </c>
      <c r="B91" s="91"/>
      <c r="C91" s="92"/>
      <c r="D91" s="92"/>
      <c r="E91" s="92"/>
      <c r="F91" s="92"/>
      <c r="G91" s="92"/>
      <c r="H91" s="91"/>
      <c r="I91" s="92"/>
      <c r="J91" s="92"/>
      <c r="K91" s="92"/>
      <c r="L91" s="92"/>
      <c r="M91" s="93"/>
      <c r="T91" s="115">
        <v>3</v>
      </c>
      <c r="U91" s="49">
        <v>9</v>
      </c>
      <c r="V91" s="116">
        <f>T91*U91/2</f>
        <v>13.5</v>
      </c>
      <c r="W91" s="117" t="s">
        <v>30</v>
      </c>
      <c r="X91" s="118"/>
    </row>
    <row r="92" spans="1:25" x14ac:dyDescent="0.35">
      <c r="A92" s="86">
        <v>0.2</v>
      </c>
      <c r="B92" s="91"/>
      <c r="C92" s="92"/>
      <c r="D92" s="92"/>
      <c r="E92" s="92"/>
      <c r="F92" s="92"/>
      <c r="G92" s="92"/>
      <c r="H92" s="91"/>
      <c r="I92" s="92"/>
      <c r="J92" s="92"/>
      <c r="K92" s="92"/>
      <c r="L92" s="92"/>
      <c r="M92" s="93"/>
      <c r="T92" s="115">
        <v>5</v>
      </c>
      <c r="U92" s="49">
        <v>3</v>
      </c>
      <c r="V92" s="49">
        <f>T92*U92</f>
        <v>15</v>
      </c>
      <c r="W92" s="117" t="s">
        <v>36</v>
      </c>
      <c r="X92" s="118"/>
    </row>
    <row r="93" spans="1:25" x14ac:dyDescent="0.35">
      <c r="A93" s="86">
        <v>0.1</v>
      </c>
      <c r="B93" s="94"/>
      <c r="C93" s="95"/>
      <c r="D93" s="95"/>
      <c r="E93" s="95"/>
      <c r="F93" s="95"/>
      <c r="G93" s="95"/>
      <c r="H93" s="94"/>
      <c r="I93" s="95"/>
      <c r="J93" s="95"/>
      <c r="K93" s="95"/>
      <c r="L93" s="95"/>
      <c r="M93" s="96"/>
      <c r="T93" s="120">
        <v>2</v>
      </c>
      <c r="U93" s="121">
        <v>9</v>
      </c>
      <c r="V93" s="121">
        <f>T93*U93</f>
        <v>18</v>
      </c>
      <c r="W93" s="122" t="s">
        <v>36</v>
      </c>
      <c r="X93" s="123">
        <f>SUM(V90:V93)</f>
        <v>54</v>
      </c>
    </row>
    <row r="94" spans="1:25" x14ac:dyDescent="0.35">
      <c r="A94" s="86">
        <v>0</v>
      </c>
    </row>
    <row r="95" spans="1:25" x14ac:dyDescent="0.35">
      <c r="B95" s="82">
        <v>1</v>
      </c>
      <c r="C95" s="82">
        <v>2</v>
      </c>
      <c r="D95" s="82">
        <v>3</v>
      </c>
      <c r="E95" s="82">
        <v>4</v>
      </c>
      <c r="F95" s="82">
        <v>5</v>
      </c>
      <c r="G95" s="82">
        <v>6</v>
      </c>
      <c r="H95" s="82">
        <v>7</v>
      </c>
      <c r="I95" s="82">
        <v>8</v>
      </c>
      <c r="J95" s="82">
        <v>9</v>
      </c>
      <c r="K95" s="82">
        <v>10</v>
      </c>
      <c r="L95" s="82">
        <v>11</v>
      </c>
      <c r="M95" s="82">
        <v>12</v>
      </c>
      <c r="N95" s="82" t="s">
        <v>23</v>
      </c>
    </row>
    <row r="96" spans="1:25" ht="39" x14ac:dyDescent="0.35">
      <c r="P96" s="83" t="s">
        <v>22</v>
      </c>
      <c r="Q96" s="103" t="s">
        <v>29</v>
      </c>
      <c r="R96" s="2"/>
      <c r="S96" s="2"/>
      <c r="T96" s="2"/>
      <c r="U96" s="101" t="s">
        <v>0</v>
      </c>
      <c r="V96" s="35" t="s">
        <v>1</v>
      </c>
      <c r="W96" s="2"/>
      <c r="X96" s="2"/>
      <c r="Y96" s="2"/>
    </row>
    <row r="97" spans="16:25" x14ac:dyDescent="0.35">
      <c r="P97" s="98" t="s">
        <v>11</v>
      </c>
      <c r="Q97" s="105">
        <f>120</f>
        <v>120</v>
      </c>
      <c r="R97" s="2"/>
      <c r="S97" s="2"/>
      <c r="T97" s="2"/>
      <c r="U97" s="34">
        <v>1</v>
      </c>
      <c r="V97" s="36">
        <v>12</v>
      </c>
      <c r="W97" s="2"/>
      <c r="X97" s="2"/>
      <c r="Y97" s="2"/>
    </row>
    <row r="98" spans="16:25" x14ac:dyDescent="0.35">
      <c r="P98" s="98" t="s">
        <v>32</v>
      </c>
      <c r="Q98" s="105">
        <f>X88</f>
        <v>72</v>
      </c>
      <c r="R98" s="2"/>
      <c r="S98" s="2"/>
      <c r="T98" s="2"/>
      <c r="U98" s="19"/>
      <c r="V98" s="20" t="s">
        <v>10</v>
      </c>
      <c r="W98" s="48">
        <f>V97*U97</f>
        <v>12</v>
      </c>
      <c r="X98" s="21" t="str">
        <f>V96</f>
        <v>meses</v>
      </c>
      <c r="Y98" s="2"/>
    </row>
    <row r="99" spans="16:25" x14ac:dyDescent="0.35">
      <c r="P99" s="98" t="s">
        <v>33</v>
      </c>
      <c r="Q99" s="105">
        <f>X93</f>
        <v>54</v>
      </c>
      <c r="R99" s="2"/>
      <c r="S99" s="2"/>
      <c r="T99" s="2"/>
      <c r="U99" s="2"/>
      <c r="V99" s="2"/>
      <c r="W99" s="2"/>
      <c r="X99" s="2"/>
      <c r="Y99" s="2"/>
    </row>
    <row r="100" spans="16:25" ht="39.5" x14ac:dyDescent="0.35">
      <c r="P100" s="2"/>
      <c r="Q100" s="2"/>
      <c r="R100" s="2"/>
      <c r="S100" s="104" t="s">
        <v>44</v>
      </c>
      <c r="T100" s="30" t="s">
        <v>17</v>
      </c>
      <c r="U100" s="6"/>
      <c r="V100" s="16"/>
      <c r="W100" s="31" t="s">
        <v>18</v>
      </c>
      <c r="X100" s="6"/>
      <c r="Y100" s="2"/>
    </row>
    <row r="101" spans="16:25" x14ac:dyDescent="0.35">
      <c r="P101" s="2"/>
      <c r="Q101" s="2"/>
      <c r="R101" s="4" t="s">
        <v>11</v>
      </c>
      <c r="S101" s="106">
        <f>Q97</f>
        <v>120</v>
      </c>
      <c r="T101" s="22">
        <f>W98</f>
        <v>12</v>
      </c>
      <c r="U101" s="6" t="str">
        <f>V96</f>
        <v>meses</v>
      </c>
      <c r="V101" s="2"/>
      <c r="W101" s="7">
        <f>V97-T101</f>
        <v>0</v>
      </c>
      <c r="X101" s="5" t="str">
        <f>V96</f>
        <v>meses</v>
      </c>
      <c r="Y101" s="2"/>
    </row>
    <row r="102" spans="16:25" x14ac:dyDescent="0.35">
      <c r="P102" s="2"/>
      <c r="Q102" s="2"/>
      <c r="R102" s="97" t="s">
        <v>32</v>
      </c>
      <c r="S102" s="106">
        <f>Q98</f>
        <v>72</v>
      </c>
      <c r="T102" s="8">
        <f>S102*T101/S101</f>
        <v>7.2</v>
      </c>
      <c r="U102" s="6" t="str">
        <f>V96</f>
        <v>meses</v>
      </c>
      <c r="V102" s="2"/>
      <c r="W102" s="7">
        <f>V97-T102</f>
        <v>4.8</v>
      </c>
      <c r="X102" s="5" t="str">
        <f>V96</f>
        <v>meses</v>
      </c>
      <c r="Y102" s="2"/>
    </row>
    <row r="103" spans="16:25" x14ac:dyDescent="0.35">
      <c r="P103" s="2"/>
      <c r="Q103" s="2"/>
      <c r="R103" s="97" t="s">
        <v>33</v>
      </c>
      <c r="S103" s="106">
        <f>Q99</f>
        <v>54</v>
      </c>
      <c r="T103" s="8">
        <f>S103*T101/S101</f>
        <v>5.4</v>
      </c>
      <c r="U103" s="6" t="str">
        <f>V96</f>
        <v>meses</v>
      </c>
      <c r="V103" s="2"/>
      <c r="W103" s="7">
        <f>V97-T103</f>
        <v>6.6</v>
      </c>
      <c r="X103" s="7" t="str">
        <f>V96</f>
        <v>meses</v>
      </c>
      <c r="Y103" s="2"/>
    </row>
    <row r="104" spans="16:25" x14ac:dyDescent="0.35">
      <c r="P104" s="2"/>
      <c r="Q104" s="2"/>
      <c r="R104" s="2"/>
      <c r="S104" s="2"/>
      <c r="T104" s="2"/>
      <c r="U104" s="2"/>
      <c r="V104" s="2"/>
      <c r="W104" s="2"/>
      <c r="X104" s="9"/>
      <c r="Y104" s="2"/>
    </row>
    <row r="105" spans="16:25" x14ac:dyDescent="0.35">
      <c r="P105" s="2"/>
      <c r="Q105" s="2"/>
      <c r="R105" s="2"/>
      <c r="S105" s="2"/>
      <c r="T105" s="10" t="s">
        <v>2</v>
      </c>
      <c r="U105" s="42">
        <f>T102-T103</f>
        <v>1.7999999999999998</v>
      </c>
      <c r="V105" s="11" t="str">
        <f>U102</f>
        <v>meses</v>
      </c>
      <c r="W105" s="11" t="s">
        <v>3</v>
      </c>
      <c r="X105" s="50">
        <f>W98</f>
        <v>12</v>
      </c>
      <c r="Y105" s="12" t="str">
        <f>V96</f>
        <v>meses</v>
      </c>
    </row>
    <row r="106" spans="16:25" x14ac:dyDescent="0.35">
      <c r="P106" s="2"/>
      <c r="Q106" s="2"/>
      <c r="R106" s="2"/>
      <c r="S106" s="2"/>
      <c r="T106" s="13"/>
      <c r="U106" s="136">
        <f>U105*(365.25/12)</f>
        <v>54.787499999999994</v>
      </c>
      <c r="V106" s="23" t="s">
        <v>4</v>
      </c>
      <c r="W106" s="14" t="s">
        <v>5</v>
      </c>
      <c r="X106" s="51">
        <f>W98</f>
        <v>12</v>
      </c>
      <c r="Y106" s="15" t="str">
        <f>V96</f>
        <v>meses</v>
      </c>
    </row>
  </sheetData>
  <mergeCells count="12">
    <mergeCell ref="P8:P9"/>
    <mergeCell ref="Q8:Q9"/>
    <mergeCell ref="R8:R9"/>
    <mergeCell ref="P34:P35"/>
    <mergeCell ref="Q34:Q35"/>
    <mergeCell ref="R34:R35"/>
    <mergeCell ref="P60:P61"/>
    <mergeCell ref="Q60:Q61"/>
    <mergeCell ref="R60:R61"/>
    <mergeCell ref="P86:P87"/>
    <mergeCell ref="Q86:Q87"/>
    <mergeCell ref="R86:R8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zoomScale="70" zoomScaleNormal="70" workbookViewId="0"/>
  </sheetViews>
  <sheetFormatPr baseColWidth="10" defaultRowHeight="13" x14ac:dyDescent="0.3"/>
  <cols>
    <col min="1" max="1" width="24.453125" style="2" customWidth="1"/>
    <col min="2" max="2" width="16.453125" style="2" customWidth="1"/>
    <col min="3" max="3" width="15.453125" style="2" customWidth="1"/>
    <col min="4" max="4" width="16.54296875" style="2" customWidth="1"/>
    <col min="5" max="5" width="18.1796875" style="2" customWidth="1"/>
    <col min="6" max="6" width="11.81640625" style="2" customWidth="1"/>
    <col min="7" max="7" width="13.453125" style="2" customWidth="1"/>
    <col min="8" max="8" width="16.7265625" style="2" customWidth="1"/>
    <col min="9" max="9" width="14.7265625" style="2" customWidth="1"/>
    <col min="10" max="10" width="11.453125" style="2"/>
    <col min="11" max="11" width="11.7265625" style="2" customWidth="1"/>
    <col min="12" max="12" width="11.453125" style="2"/>
    <col min="13" max="13" width="11.54296875" style="2" customWidth="1"/>
    <col min="14" max="256" width="11.453125" style="2"/>
    <col min="257" max="257" width="24.453125" style="2" customWidth="1"/>
    <col min="258" max="258" width="16.453125" style="2" customWidth="1"/>
    <col min="259" max="259" width="15.453125" style="2" customWidth="1"/>
    <col min="260" max="260" width="13.26953125" style="2" customWidth="1"/>
    <col min="261" max="261" width="22.81640625" style="2" customWidth="1"/>
    <col min="262" max="262" width="14.1796875" style="2" customWidth="1"/>
    <col min="263" max="263" width="11.453125" style="2"/>
    <col min="264" max="264" width="17.453125" style="2" customWidth="1"/>
    <col min="265" max="512" width="11.453125" style="2"/>
    <col min="513" max="513" width="24.453125" style="2" customWidth="1"/>
    <col min="514" max="514" width="16.453125" style="2" customWidth="1"/>
    <col min="515" max="515" width="15.453125" style="2" customWidth="1"/>
    <col min="516" max="516" width="13.26953125" style="2" customWidth="1"/>
    <col min="517" max="517" width="22.81640625" style="2" customWidth="1"/>
    <col min="518" max="518" width="14.1796875" style="2" customWidth="1"/>
    <col min="519" max="519" width="11.453125" style="2"/>
    <col min="520" max="520" width="17.453125" style="2" customWidth="1"/>
    <col min="521" max="768" width="11.453125" style="2"/>
    <col min="769" max="769" width="24.453125" style="2" customWidth="1"/>
    <col min="770" max="770" width="16.453125" style="2" customWidth="1"/>
    <col min="771" max="771" width="15.453125" style="2" customWidth="1"/>
    <col min="772" max="772" width="13.26953125" style="2" customWidth="1"/>
    <col min="773" max="773" width="22.81640625" style="2" customWidth="1"/>
    <col min="774" max="774" width="14.1796875" style="2" customWidth="1"/>
    <col min="775" max="775" width="11.453125" style="2"/>
    <col min="776" max="776" width="17.453125" style="2" customWidth="1"/>
    <col min="777" max="1024" width="11.453125" style="2"/>
    <col min="1025" max="1025" width="24.453125" style="2" customWidth="1"/>
    <col min="1026" max="1026" width="16.453125" style="2" customWidth="1"/>
    <col min="1027" max="1027" width="15.453125" style="2" customWidth="1"/>
    <col min="1028" max="1028" width="13.26953125" style="2" customWidth="1"/>
    <col min="1029" max="1029" width="22.81640625" style="2" customWidth="1"/>
    <col min="1030" max="1030" width="14.1796875" style="2" customWidth="1"/>
    <col min="1031" max="1031" width="11.453125" style="2"/>
    <col min="1032" max="1032" width="17.453125" style="2" customWidth="1"/>
    <col min="1033" max="1280" width="11.453125" style="2"/>
    <col min="1281" max="1281" width="24.453125" style="2" customWidth="1"/>
    <col min="1282" max="1282" width="16.453125" style="2" customWidth="1"/>
    <col min="1283" max="1283" width="15.453125" style="2" customWidth="1"/>
    <col min="1284" max="1284" width="13.26953125" style="2" customWidth="1"/>
    <col min="1285" max="1285" width="22.81640625" style="2" customWidth="1"/>
    <col min="1286" max="1286" width="14.1796875" style="2" customWidth="1"/>
    <col min="1287" max="1287" width="11.453125" style="2"/>
    <col min="1288" max="1288" width="17.453125" style="2" customWidth="1"/>
    <col min="1289" max="1536" width="11.453125" style="2"/>
    <col min="1537" max="1537" width="24.453125" style="2" customWidth="1"/>
    <col min="1538" max="1538" width="16.453125" style="2" customWidth="1"/>
    <col min="1539" max="1539" width="15.453125" style="2" customWidth="1"/>
    <col min="1540" max="1540" width="13.26953125" style="2" customWidth="1"/>
    <col min="1541" max="1541" width="22.81640625" style="2" customWidth="1"/>
    <col min="1542" max="1542" width="14.1796875" style="2" customWidth="1"/>
    <col min="1543" max="1543" width="11.453125" style="2"/>
    <col min="1544" max="1544" width="17.453125" style="2" customWidth="1"/>
    <col min="1545" max="1792" width="11.453125" style="2"/>
    <col min="1793" max="1793" width="24.453125" style="2" customWidth="1"/>
    <col min="1794" max="1794" width="16.453125" style="2" customWidth="1"/>
    <col min="1795" max="1795" width="15.453125" style="2" customWidth="1"/>
    <col min="1796" max="1796" width="13.26953125" style="2" customWidth="1"/>
    <col min="1797" max="1797" width="22.81640625" style="2" customWidth="1"/>
    <col min="1798" max="1798" width="14.1796875" style="2" customWidth="1"/>
    <col min="1799" max="1799" width="11.453125" style="2"/>
    <col min="1800" max="1800" width="17.453125" style="2" customWidth="1"/>
    <col min="1801" max="2048" width="11.453125" style="2"/>
    <col min="2049" max="2049" width="24.453125" style="2" customWidth="1"/>
    <col min="2050" max="2050" width="16.453125" style="2" customWidth="1"/>
    <col min="2051" max="2051" width="15.453125" style="2" customWidth="1"/>
    <col min="2052" max="2052" width="13.26953125" style="2" customWidth="1"/>
    <col min="2053" max="2053" width="22.81640625" style="2" customWidth="1"/>
    <col min="2054" max="2054" width="14.1796875" style="2" customWidth="1"/>
    <col min="2055" max="2055" width="11.453125" style="2"/>
    <col min="2056" max="2056" width="17.453125" style="2" customWidth="1"/>
    <col min="2057" max="2304" width="11.453125" style="2"/>
    <col min="2305" max="2305" width="24.453125" style="2" customWidth="1"/>
    <col min="2306" max="2306" width="16.453125" style="2" customWidth="1"/>
    <col min="2307" max="2307" width="15.453125" style="2" customWidth="1"/>
    <col min="2308" max="2308" width="13.26953125" style="2" customWidth="1"/>
    <col min="2309" max="2309" width="22.81640625" style="2" customWidth="1"/>
    <col min="2310" max="2310" width="14.1796875" style="2" customWidth="1"/>
    <col min="2311" max="2311" width="11.453125" style="2"/>
    <col min="2312" max="2312" width="17.453125" style="2" customWidth="1"/>
    <col min="2313" max="2560" width="11.453125" style="2"/>
    <col min="2561" max="2561" width="24.453125" style="2" customWidth="1"/>
    <col min="2562" max="2562" width="16.453125" style="2" customWidth="1"/>
    <col min="2563" max="2563" width="15.453125" style="2" customWidth="1"/>
    <col min="2564" max="2564" width="13.26953125" style="2" customWidth="1"/>
    <col min="2565" max="2565" width="22.81640625" style="2" customWidth="1"/>
    <col min="2566" max="2566" width="14.1796875" style="2" customWidth="1"/>
    <col min="2567" max="2567" width="11.453125" style="2"/>
    <col min="2568" max="2568" width="17.453125" style="2" customWidth="1"/>
    <col min="2569" max="2816" width="11.453125" style="2"/>
    <col min="2817" max="2817" width="24.453125" style="2" customWidth="1"/>
    <col min="2818" max="2818" width="16.453125" style="2" customWidth="1"/>
    <col min="2819" max="2819" width="15.453125" style="2" customWidth="1"/>
    <col min="2820" max="2820" width="13.26953125" style="2" customWidth="1"/>
    <col min="2821" max="2821" width="22.81640625" style="2" customWidth="1"/>
    <col min="2822" max="2822" width="14.1796875" style="2" customWidth="1"/>
    <col min="2823" max="2823" width="11.453125" style="2"/>
    <col min="2824" max="2824" width="17.453125" style="2" customWidth="1"/>
    <col min="2825" max="3072" width="11.453125" style="2"/>
    <col min="3073" max="3073" width="24.453125" style="2" customWidth="1"/>
    <col min="3074" max="3074" width="16.453125" style="2" customWidth="1"/>
    <col min="3075" max="3075" width="15.453125" style="2" customWidth="1"/>
    <col min="3076" max="3076" width="13.26953125" style="2" customWidth="1"/>
    <col min="3077" max="3077" width="22.81640625" style="2" customWidth="1"/>
    <col min="3078" max="3078" width="14.1796875" style="2" customWidth="1"/>
    <col min="3079" max="3079" width="11.453125" style="2"/>
    <col min="3080" max="3080" width="17.453125" style="2" customWidth="1"/>
    <col min="3081" max="3328" width="11.453125" style="2"/>
    <col min="3329" max="3329" width="24.453125" style="2" customWidth="1"/>
    <col min="3330" max="3330" width="16.453125" style="2" customWidth="1"/>
    <col min="3331" max="3331" width="15.453125" style="2" customWidth="1"/>
    <col min="3332" max="3332" width="13.26953125" style="2" customWidth="1"/>
    <col min="3333" max="3333" width="22.81640625" style="2" customWidth="1"/>
    <col min="3334" max="3334" width="14.1796875" style="2" customWidth="1"/>
    <col min="3335" max="3335" width="11.453125" style="2"/>
    <col min="3336" max="3336" width="17.453125" style="2" customWidth="1"/>
    <col min="3337" max="3584" width="11.453125" style="2"/>
    <col min="3585" max="3585" width="24.453125" style="2" customWidth="1"/>
    <col min="3586" max="3586" width="16.453125" style="2" customWidth="1"/>
    <col min="3587" max="3587" width="15.453125" style="2" customWidth="1"/>
    <col min="3588" max="3588" width="13.26953125" style="2" customWidth="1"/>
    <col min="3589" max="3589" width="22.81640625" style="2" customWidth="1"/>
    <col min="3590" max="3590" width="14.1796875" style="2" customWidth="1"/>
    <col min="3591" max="3591" width="11.453125" style="2"/>
    <col min="3592" max="3592" width="17.453125" style="2" customWidth="1"/>
    <col min="3593" max="3840" width="11.453125" style="2"/>
    <col min="3841" max="3841" width="24.453125" style="2" customWidth="1"/>
    <col min="3842" max="3842" width="16.453125" style="2" customWidth="1"/>
    <col min="3843" max="3843" width="15.453125" style="2" customWidth="1"/>
    <col min="3844" max="3844" width="13.26953125" style="2" customWidth="1"/>
    <col min="3845" max="3845" width="22.81640625" style="2" customWidth="1"/>
    <col min="3846" max="3846" width="14.1796875" style="2" customWidth="1"/>
    <col min="3847" max="3847" width="11.453125" style="2"/>
    <col min="3848" max="3848" width="17.453125" style="2" customWidth="1"/>
    <col min="3849" max="4096" width="11.453125" style="2"/>
    <col min="4097" max="4097" width="24.453125" style="2" customWidth="1"/>
    <col min="4098" max="4098" width="16.453125" style="2" customWidth="1"/>
    <col min="4099" max="4099" width="15.453125" style="2" customWidth="1"/>
    <col min="4100" max="4100" width="13.26953125" style="2" customWidth="1"/>
    <col min="4101" max="4101" width="22.81640625" style="2" customWidth="1"/>
    <col min="4102" max="4102" width="14.1796875" style="2" customWidth="1"/>
    <col min="4103" max="4103" width="11.453125" style="2"/>
    <col min="4104" max="4104" width="17.453125" style="2" customWidth="1"/>
    <col min="4105" max="4352" width="11.453125" style="2"/>
    <col min="4353" max="4353" width="24.453125" style="2" customWidth="1"/>
    <col min="4354" max="4354" width="16.453125" style="2" customWidth="1"/>
    <col min="4355" max="4355" width="15.453125" style="2" customWidth="1"/>
    <col min="4356" max="4356" width="13.26953125" style="2" customWidth="1"/>
    <col min="4357" max="4357" width="22.81640625" style="2" customWidth="1"/>
    <col min="4358" max="4358" width="14.1796875" style="2" customWidth="1"/>
    <col min="4359" max="4359" width="11.453125" style="2"/>
    <col min="4360" max="4360" width="17.453125" style="2" customWidth="1"/>
    <col min="4361" max="4608" width="11.453125" style="2"/>
    <col min="4609" max="4609" width="24.453125" style="2" customWidth="1"/>
    <col min="4610" max="4610" width="16.453125" style="2" customWidth="1"/>
    <col min="4611" max="4611" width="15.453125" style="2" customWidth="1"/>
    <col min="4612" max="4612" width="13.26953125" style="2" customWidth="1"/>
    <col min="4613" max="4613" width="22.81640625" style="2" customWidth="1"/>
    <col min="4614" max="4614" width="14.1796875" style="2" customWidth="1"/>
    <col min="4615" max="4615" width="11.453125" style="2"/>
    <col min="4616" max="4616" width="17.453125" style="2" customWidth="1"/>
    <col min="4617" max="4864" width="11.453125" style="2"/>
    <col min="4865" max="4865" width="24.453125" style="2" customWidth="1"/>
    <col min="4866" max="4866" width="16.453125" style="2" customWidth="1"/>
    <col min="4867" max="4867" width="15.453125" style="2" customWidth="1"/>
    <col min="4868" max="4868" width="13.26953125" style="2" customWidth="1"/>
    <col min="4869" max="4869" width="22.81640625" style="2" customWidth="1"/>
    <col min="4870" max="4870" width="14.1796875" style="2" customWidth="1"/>
    <col min="4871" max="4871" width="11.453125" style="2"/>
    <col min="4872" max="4872" width="17.453125" style="2" customWidth="1"/>
    <col min="4873" max="5120" width="11.453125" style="2"/>
    <col min="5121" max="5121" width="24.453125" style="2" customWidth="1"/>
    <col min="5122" max="5122" width="16.453125" style="2" customWidth="1"/>
    <col min="5123" max="5123" width="15.453125" style="2" customWidth="1"/>
    <col min="5124" max="5124" width="13.26953125" style="2" customWidth="1"/>
    <col min="5125" max="5125" width="22.81640625" style="2" customWidth="1"/>
    <col min="5126" max="5126" width="14.1796875" style="2" customWidth="1"/>
    <col min="5127" max="5127" width="11.453125" style="2"/>
    <col min="5128" max="5128" width="17.453125" style="2" customWidth="1"/>
    <col min="5129" max="5376" width="11.453125" style="2"/>
    <col min="5377" max="5377" width="24.453125" style="2" customWidth="1"/>
    <col min="5378" max="5378" width="16.453125" style="2" customWidth="1"/>
    <col min="5379" max="5379" width="15.453125" style="2" customWidth="1"/>
    <col min="5380" max="5380" width="13.26953125" style="2" customWidth="1"/>
    <col min="5381" max="5381" width="22.81640625" style="2" customWidth="1"/>
    <col min="5382" max="5382" width="14.1796875" style="2" customWidth="1"/>
    <col min="5383" max="5383" width="11.453125" style="2"/>
    <col min="5384" max="5384" width="17.453125" style="2" customWidth="1"/>
    <col min="5385" max="5632" width="11.453125" style="2"/>
    <col min="5633" max="5633" width="24.453125" style="2" customWidth="1"/>
    <col min="5634" max="5634" width="16.453125" style="2" customWidth="1"/>
    <col min="5635" max="5635" width="15.453125" style="2" customWidth="1"/>
    <col min="5636" max="5636" width="13.26953125" style="2" customWidth="1"/>
    <col min="5637" max="5637" width="22.81640625" style="2" customWidth="1"/>
    <col min="5638" max="5638" width="14.1796875" style="2" customWidth="1"/>
    <col min="5639" max="5639" width="11.453125" style="2"/>
    <col min="5640" max="5640" width="17.453125" style="2" customWidth="1"/>
    <col min="5641" max="5888" width="11.453125" style="2"/>
    <col min="5889" max="5889" width="24.453125" style="2" customWidth="1"/>
    <col min="5890" max="5890" width="16.453125" style="2" customWidth="1"/>
    <col min="5891" max="5891" width="15.453125" style="2" customWidth="1"/>
    <col min="5892" max="5892" width="13.26953125" style="2" customWidth="1"/>
    <col min="5893" max="5893" width="22.81640625" style="2" customWidth="1"/>
    <col min="5894" max="5894" width="14.1796875" style="2" customWidth="1"/>
    <col min="5895" max="5895" width="11.453125" style="2"/>
    <col min="5896" max="5896" width="17.453125" style="2" customWidth="1"/>
    <col min="5897" max="6144" width="11.453125" style="2"/>
    <col min="6145" max="6145" width="24.453125" style="2" customWidth="1"/>
    <col min="6146" max="6146" width="16.453125" style="2" customWidth="1"/>
    <col min="6147" max="6147" width="15.453125" style="2" customWidth="1"/>
    <col min="6148" max="6148" width="13.26953125" style="2" customWidth="1"/>
    <col min="6149" max="6149" width="22.81640625" style="2" customWidth="1"/>
    <col min="6150" max="6150" width="14.1796875" style="2" customWidth="1"/>
    <col min="6151" max="6151" width="11.453125" style="2"/>
    <col min="6152" max="6152" width="17.453125" style="2" customWidth="1"/>
    <col min="6153" max="6400" width="11.453125" style="2"/>
    <col min="6401" max="6401" width="24.453125" style="2" customWidth="1"/>
    <col min="6402" max="6402" width="16.453125" style="2" customWidth="1"/>
    <col min="6403" max="6403" width="15.453125" style="2" customWidth="1"/>
    <col min="6404" max="6404" width="13.26953125" style="2" customWidth="1"/>
    <col min="6405" max="6405" width="22.81640625" style="2" customWidth="1"/>
    <col min="6406" max="6406" width="14.1796875" style="2" customWidth="1"/>
    <col min="6407" max="6407" width="11.453125" style="2"/>
    <col min="6408" max="6408" width="17.453125" style="2" customWidth="1"/>
    <col min="6409" max="6656" width="11.453125" style="2"/>
    <col min="6657" max="6657" width="24.453125" style="2" customWidth="1"/>
    <col min="6658" max="6658" width="16.453125" style="2" customWidth="1"/>
    <col min="6659" max="6659" width="15.453125" style="2" customWidth="1"/>
    <col min="6660" max="6660" width="13.26953125" style="2" customWidth="1"/>
    <col min="6661" max="6661" width="22.81640625" style="2" customWidth="1"/>
    <col min="6662" max="6662" width="14.1796875" style="2" customWidth="1"/>
    <col min="6663" max="6663" width="11.453125" style="2"/>
    <col min="6664" max="6664" width="17.453125" style="2" customWidth="1"/>
    <col min="6665" max="6912" width="11.453125" style="2"/>
    <col min="6913" max="6913" width="24.453125" style="2" customWidth="1"/>
    <col min="6914" max="6914" width="16.453125" style="2" customWidth="1"/>
    <col min="6915" max="6915" width="15.453125" style="2" customWidth="1"/>
    <col min="6916" max="6916" width="13.26953125" style="2" customWidth="1"/>
    <col min="6917" max="6917" width="22.81640625" style="2" customWidth="1"/>
    <col min="6918" max="6918" width="14.1796875" style="2" customWidth="1"/>
    <col min="6919" max="6919" width="11.453125" style="2"/>
    <col min="6920" max="6920" width="17.453125" style="2" customWidth="1"/>
    <col min="6921" max="7168" width="11.453125" style="2"/>
    <col min="7169" max="7169" width="24.453125" style="2" customWidth="1"/>
    <col min="7170" max="7170" width="16.453125" style="2" customWidth="1"/>
    <col min="7171" max="7171" width="15.453125" style="2" customWidth="1"/>
    <col min="7172" max="7172" width="13.26953125" style="2" customWidth="1"/>
    <col min="7173" max="7173" width="22.81640625" style="2" customWidth="1"/>
    <col min="7174" max="7174" width="14.1796875" style="2" customWidth="1"/>
    <col min="7175" max="7175" width="11.453125" style="2"/>
    <col min="7176" max="7176" width="17.453125" style="2" customWidth="1"/>
    <col min="7177" max="7424" width="11.453125" style="2"/>
    <col min="7425" max="7425" width="24.453125" style="2" customWidth="1"/>
    <col min="7426" max="7426" width="16.453125" style="2" customWidth="1"/>
    <col min="7427" max="7427" width="15.453125" style="2" customWidth="1"/>
    <col min="7428" max="7428" width="13.26953125" style="2" customWidth="1"/>
    <col min="7429" max="7429" width="22.81640625" style="2" customWidth="1"/>
    <col min="7430" max="7430" width="14.1796875" style="2" customWidth="1"/>
    <col min="7431" max="7431" width="11.453125" style="2"/>
    <col min="7432" max="7432" width="17.453125" style="2" customWidth="1"/>
    <col min="7433" max="7680" width="11.453125" style="2"/>
    <col min="7681" max="7681" width="24.453125" style="2" customWidth="1"/>
    <col min="7682" max="7682" width="16.453125" style="2" customWidth="1"/>
    <col min="7683" max="7683" width="15.453125" style="2" customWidth="1"/>
    <col min="7684" max="7684" width="13.26953125" style="2" customWidth="1"/>
    <col min="7685" max="7685" width="22.81640625" style="2" customWidth="1"/>
    <col min="7686" max="7686" width="14.1796875" style="2" customWidth="1"/>
    <col min="7687" max="7687" width="11.453125" style="2"/>
    <col min="7688" max="7688" width="17.453125" style="2" customWidth="1"/>
    <col min="7689" max="7936" width="11.453125" style="2"/>
    <col min="7937" max="7937" width="24.453125" style="2" customWidth="1"/>
    <col min="7938" max="7938" width="16.453125" style="2" customWidth="1"/>
    <col min="7939" max="7939" width="15.453125" style="2" customWidth="1"/>
    <col min="7940" max="7940" width="13.26953125" style="2" customWidth="1"/>
    <col min="7941" max="7941" width="22.81640625" style="2" customWidth="1"/>
    <col min="7942" max="7942" width="14.1796875" style="2" customWidth="1"/>
    <col min="7943" max="7943" width="11.453125" style="2"/>
    <col min="7944" max="7944" width="17.453125" style="2" customWidth="1"/>
    <col min="7945" max="8192" width="11.453125" style="2"/>
    <col min="8193" max="8193" width="24.453125" style="2" customWidth="1"/>
    <col min="8194" max="8194" width="16.453125" style="2" customWidth="1"/>
    <col min="8195" max="8195" width="15.453125" style="2" customWidth="1"/>
    <col min="8196" max="8196" width="13.26953125" style="2" customWidth="1"/>
    <col min="8197" max="8197" width="22.81640625" style="2" customWidth="1"/>
    <col min="8198" max="8198" width="14.1796875" style="2" customWidth="1"/>
    <col min="8199" max="8199" width="11.453125" style="2"/>
    <col min="8200" max="8200" width="17.453125" style="2" customWidth="1"/>
    <col min="8201" max="8448" width="11.453125" style="2"/>
    <col min="8449" max="8449" width="24.453125" style="2" customWidth="1"/>
    <col min="8450" max="8450" width="16.453125" style="2" customWidth="1"/>
    <col min="8451" max="8451" width="15.453125" style="2" customWidth="1"/>
    <col min="8452" max="8452" width="13.26953125" style="2" customWidth="1"/>
    <col min="8453" max="8453" width="22.81640625" style="2" customWidth="1"/>
    <col min="8454" max="8454" width="14.1796875" style="2" customWidth="1"/>
    <col min="8455" max="8455" width="11.453125" style="2"/>
    <col min="8456" max="8456" width="17.453125" style="2" customWidth="1"/>
    <col min="8457" max="8704" width="11.453125" style="2"/>
    <col min="8705" max="8705" width="24.453125" style="2" customWidth="1"/>
    <col min="8706" max="8706" width="16.453125" style="2" customWidth="1"/>
    <col min="8707" max="8707" width="15.453125" style="2" customWidth="1"/>
    <col min="8708" max="8708" width="13.26953125" style="2" customWidth="1"/>
    <col min="8709" max="8709" width="22.81640625" style="2" customWidth="1"/>
    <col min="8710" max="8710" width="14.1796875" style="2" customWidth="1"/>
    <col min="8711" max="8711" width="11.453125" style="2"/>
    <col min="8712" max="8712" width="17.453125" style="2" customWidth="1"/>
    <col min="8713" max="8960" width="11.453125" style="2"/>
    <col min="8961" max="8961" width="24.453125" style="2" customWidth="1"/>
    <col min="8962" max="8962" width="16.453125" style="2" customWidth="1"/>
    <col min="8963" max="8963" width="15.453125" style="2" customWidth="1"/>
    <col min="8964" max="8964" width="13.26953125" style="2" customWidth="1"/>
    <col min="8965" max="8965" width="22.81640625" style="2" customWidth="1"/>
    <col min="8966" max="8966" width="14.1796875" style="2" customWidth="1"/>
    <col min="8967" max="8967" width="11.453125" style="2"/>
    <col min="8968" max="8968" width="17.453125" style="2" customWidth="1"/>
    <col min="8969" max="9216" width="11.453125" style="2"/>
    <col min="9217" max="9217" width="24.453125" style="2" customWidth="1"/>
    <col min="9218" max="9218" width="16.453125" style="2" customWidth="1"/>
    <col min="9219" max="9219" width="15.453125" style="2" customWidth="1"/>
    <col min="9220" max="9220" width="13.26953125" style="2" customWidth="1"/>
    <col min="9221" max="9221" width="22.81640625" style="2" customWidth="1"/>
    <col min="9222" max="9222" width="14.1796875" style="2" customWidth="1"/>
    <col min="9223" max="9223" width="11.453125" style="2"/>
    <col min="9224" max="9224" width="17.453125" style="2" customWidth="1"/>
    <col min="9225" max="9472" width="11.453125" style="2"/>
    <col min="9473" max="9473" width="24.453125" style="2" customWidth="1"/>
    <col min="9474" max="9474" width="16.453125" style="2" customWidth="1"/>
    <col min="9475" max="9475" width="15.453125" style="2" customWidth="1"/>
    <col min="9476" max="9476" width="13.26953125" style="2" customWidth="1"/>
    <col min="9477" max="9477" width="22.81640625" style="2" customWidth="1"/>
    <col min="9478" max="9478" width="14.1796875" style="2" customWidth="1"/>
    <col min="9479" max="9479" width="11.453125" style="2"/>
    <col min="9480" max="9480" width="17.453125" style="2" customWidth="1"/>
    <col min="9481" max="9728" width="11.453125" style="2"/>
    <col min="9729" max="9729" width="24.453125" style="2" customWidth="1"/>
    <col min="9730" max="9730" width="16.453125" style="2" customWidth="1"/>
    <col min="9731" max="9731" width="15.453125" style="2" customWidth="1"/>
    <col min="9732" max="9732" width="13.26953125" style="2" customWidth="1"/>
    <col min="9733" max="9733" width="22.81640625" style="2" customWidth="1"/>
    <col min="9734" max="9734" width="14.1796875" style="2" customWidth="1"/>
    <col min="9735" max="9735" width="11.453125" style="2"/>
    <col min="9736" max="9736" width="17.453125" style="2" customWidth="1"/>
    <col min="9737" max="9984" width="11.453125" style="2"/>
    <col min="9985" max="9985" width="24.453125" style="2" customWidth="1"/>
    <col min="9986" max="9986" width="16.453125" style="2" customWidth="1"/>
    <col min="9987" max="9987" width="15.453125" style="2" customWidth="1"/>
    <col min="9988" max="9988" width="13.26953125" style="2" customWidth="1"/>
    <col min="9989" max="9989" width="22.81640625" style="2" customWidth="1"/>
    <col min="9990" max="9990" width="14.1796875" style="2" customWidth="1"/>
    <col min="9991" max="9991" width="11.453125" style="2"/>
    <col min="9992" max="9992" width="17.453125" style="2" customWidth="1"/>
    <col min="9993" max="10240" width="11.453125" style="2"/>
    <col min="10241" max="10241" width="24.453125" style="2" customWidth="1"/>
    <col min="10242" max="10242" width="16.453125" style="2" customWidth="1"/>
    <col min="10243" max="10243" width="15.453125" style="2" customWidth="1"/>
    <col min="10244" max="10244" width="13.26953125" style="2" customWidth="1"/>
    <col min="10245" max="10245" width="22.81640625" style="2" customWidth="1"/>
    <col min="10246" max="10246" width="14.1796875" style="2" customWidth="1"/>
    <col min="10247" max="10247" width="11.453125" style="2"/>
    <col min="10248" max="10248" width="17.453125" style="2" customWidth="1"/>
    <col min="10249" max="10496" width="11.453125" style="2"/>
    <col min="10497" max="10497" width="24.453125" style="2" customWidth="1"/>
    <col min="10498" max="10498" width="16.453125" style="2" customWidth="1"/>
    <col min="10499" max="10499" width="15.453125" style="2" customWidth="1"/>
    <col min="10500" max="10500" width="13.26953125" style="2" customWidth="1"/>
    <col min="10501" max="10501" width="22.81640625" style="2" customWidth="1"/>
    <col min="10502" max="10502" width="14.1796875" style="2" customWidth="1"/>
    <col min="10503" max="10503" width="11.453125" style="2"/>
    <col min="10504" max="10504" width="17.453125" style="2" customWidth="1"/>
    <col min="10505" max="10752" width="11.453125" style="2"/>
    <col min="10753" max="10753" width="24.453125" style="2" customWidth="1"/>
    <col min="10754" max="10754" width="16.453125" style="2" customWidth="1"/>
    <col min="10755" max="10755" width="15.453125" style="2" customWidth="1"/>
    <col min="10756" max="10756" width="13.26953125" style="2" customWidth="1"/>
    <col min="10757" max="10757" width="22.81640625" style="2" customWidth="1"/>
    <col min="10758" max="10758" width="14.1796875" style="2" customWidth="1"/>
    <col min="10759" max="10759" width="11.453125" style="2"/>
    <col min="10760" max="10760" width="17.453125" style="2" customWidth="1"/>
    <col min="10761" max="11008" width="11.453125" style="2"/>
    <col min="11009" max="11009" width="24.453125" style="2" customWidth="1"/>
    <col min="11010" max="11010" width="16.453125" style="2" customWidth="1"/>
    <col min="11011" max="11011" width="15.453125" style="2" customWidth="1"/>
    <col min="11012" max="11012" width="13.26953125" style="2" customWidth="1"/>
    <col min="11013" max="11013" width="22.81640625" style="2" customWidth="1"/>
    <col min="11014" max="11014" width="14.1796875" style="2" customWidth="1"/>
    <col min="11015" max="11015" width="11.453125" style="2"/>
    <col min="11016" max="11016" width="17.453125" style="2" customWidth="1"/>
    <col min="11017" max="11264" width="11.453125" style="2"/>
    <col min="11265" max="11265" width="24.453125" style="2" customWidth="1"/>
    <col min="11266" max="11266" width="16.453125" style="2" customWidth="1"/>
    <col min="11267" max="11267" width="15.453125" style="2" customWidth="1"/>
    <col min="11268" max="11268" width="13.26953125" style="2" customWidth="1"/>
    <col min="11269" max="11269" width="22.81640625" style="2" customWidth="1"/>
    <col min="11270" max="11270" width="14.1796875" style="2" customWidth="1"/>
    <col min="11271" max="11271" width="11.453125" style="2"/>
    <col min="11272" max="11272" width="17.453125" style="2" customWidth="1"/>
    <col min="11273" max="11520" width="11.453125" style="2"/>
    <col min="11521" max="11521" width="24.453125" style="2" customWidth="1"/>
    <col min="11522" max="11522" width="16.453125" style="2" customWidth="1"/>
    <col min="11523" max="11523" width="15.453125" style="2" customWidth="1"/>
    <col min="11524" max="11524" width="13.26953125" style="2" customWidth="1"/>
    <col min="11525" max="11525" width="22.81640625" style="2" customWidth="1"/>
    <col min="11526" max="11526" width="14.1796875" style="2" customWidth="1"/>
    <col min="11527" max="11527" width="11.453125" style="2"/>
    <col min="11528" max="11528" width="17.453125" style="2" customWidth="1"/>
    <col min="11529" max="11776" width="11.453125" style="2"/>
    <col min="11777" max="11777" width="24.453125" style="2" customWidth="1"/>
    <col min="11778" max="11778" width="16.453125" style="2" customWidth="1"/>
    <col min="11779" max="11779" width="15.453125" style="2" customWidth="1"/>
    <col min="11780" max="11780" width="13.26953125" style="2" customWidth="1"/>
    <col min="11781" max="11781" width="22.81640625" style="2" customWidth="1"/>
    <col min="11782" max="11782" width="14.1796875" style="2" customWidth="1"/>
    <col min="11783" max="11783" width="11.453125" style="2"/>
    <col min="11784" max="11784" width="17.453125" style="2" customWidth="1"/>
    <col min="11785" max="12032" width="11.453125" style="2"/>
    <col min="12033" max="12033" width="24.453125" style="2" customWidth="1"/>
    <col min="12034" max="12034" width="16.453125" style="2" customWidth="1"/>
    <col min="12035" max="12035" width="15.453125" style="2" customWidth="1"/>
    <col min="12036" max="12036" width="13.26953125" style="2" customWidth="1"/>
    <col min="12037" max="12037" width="22.81640625" style="2" customWidth="1"/>
    <col min="12038" max="12038" width="14.1796875" style="2" customWidth="1"/>
    <col min="12039" max="12039" width="11.453125" style="2"/>
    <col min="12040" max="12040" width="17.453125" style="2" customWidth="1"/>
    <col min="12041" max="12288" width="11.453125" style="2"/>
    <col min="12289" max="12289" width="24.453125" style="2" customWidth="1"/>
    <col min="12290" max="12290" width="16.453125" style="2" customWidth="1"/>
    <col min="12291" max="12291" width="15.453125" style="2" customWidth="1"/>
    <col min="12292" max="12292" width="13.26953125" style="2" customWidth="1"/>
    <col min="12293" max="12293" width="22.81640625" style="2" customWidth="1"/>
    <col min="12294" max="12294" width="14.1796875" style="2" customWidth="1"/>
    <col min="12295" max="12295" width="11.453125" style="2"/>
    <col min="12296" max="12296" width="17.453125" style="2" customWidth="1"/>
    <col min="12297" max="12544" width="11.453125" style="2"/>
    <col min="12545" max="12545" width="24.453125" style="2" customWidth="1"/>
    <col min="12546" max="12546" width="16.453125" style="2" customWidth="1"/>
    <col min="12547" max="12547" width="15.453125" style="2" customWidth="1"/>
    <col min="12548" max="12548" width="13.26953125" style="2" customWidth="1"/>
    <col min="12549" max="12549" width="22.81640625" style="2" customWidth="1"/>
    <col min="12550" max="12550" width="14.1796875" style="2" customWidth="1"/>
    <col min="12551" max="12551" width="11.453125" style="2"/>
    <col min="12552" max="12552" width="17.453125" style="2" customWidth="1"/>
    <col min="12553" max="12800" width="11.453125" style="2"/>
    <col min="12801" max="12801" width="24.453125" style="2" customWidth="1"/>
    <col min="12802" max="12802" width="16.453125" style="2" customWidth="1"/>
    <col min="12803" max="12803" width="15.453125" style="2" customWidth="1"/>
    <col min="12804" max="12804" width="13.26953125" style="2" customWidth="1"/>
    <col min="12805" max="12805" width="22.81640625" style="2" customWidth="1"/>
    <col min="12806" max="12806" width="14.1796875" style="2" customWidth="1"/>
    <col min="12807" max="12807" width="11.453125" style="2"/>
    <col min="12808" max="12808" width="17.453125" style="2" customWidth="1"/>
    <col min="12809" max="13056" width="11.453125" style="2"/>
    <col min="13057" max="13057" width="24.453125" style="2" customWidth="1"/>
    <col min="13058" max="13058" width="16.453125" style="2" customWidth="1"/>
    <col min="13059" max="13059" width="15.453125" style="2" customWidth="1"/>
    <col min="13060" max="13060" width="13.26953125" style="2" customWidth="1"/>
    <col min="13061" max="13061" width="22.81640625" style="2" customWidth="1"/>
    <col min="13062" max="13062" width="14.1796875" style="2" customWidth="1"/>
    <col min="13063" max="13063" width="11.453125" style="2"/>
    <col min="13064" max="13064" width="17.453125" style="2" customWidth="1"/>
    <col min="13065" max="13312" width="11.453125" style="2"/>
    <col min="13313" max="13313" width="24.453125" style="2" customWidth="1"/>
    <col min="13314" max="13314" width="16.453125" style="2" customWidth="1"/>
    <col min="13315" max="13315" width="15.453125" style="2" customWidth="1"/>
    <col min="13316" max="13316" width="13.26953125" style="2" customWidth="1"/>
    <col min="13317" max="13317" width="22.81640625" style="2" customWidth="1"/>
    <col min="13318" max="13318" width="14.1796875" style="2" customWidth="1"/>
    <col min="13319" max="13319" width="11.453125" style="2"/>
    <col min="13320" max="13320" width="17.453125" style="2" customWidth="1"/>
    <col min="13321" max="13568" width="11.453125" style="2"/>
    <col min="13569" max="13569" width="24.453125" style="2" customWidth="1"/>
    <col min="13570" max="13570" width="16.453125" style="2" customWidth="1"/>
    <col min="13571" max="13571" width="15.453125" style="2" customWidth="1"/>
    <col min="13572" max="13572" width="13.26953125" style="2" customWidth="1"/>
    <col min="13573" max="13573" width="22.81640625" style="2" customWidth="1"/>
    <col min="13574" max="13574" width="14.1796875" style="2" customWidth="1"/>
    <col min="13575" max="13575" width="11.453125" style="2"/>
    <col min="13576" max="13576" width="17.453125" style="2" customWidth="1"/>
    <col min="13577" max="13824" width="11.453125" style="2"/>
    <col min="13825" max="13825" width="24.453125" style="2" customWidth="1"/>
    <col min="13826" max="13826" width="16.453125" style="2" customWidth="1"/>
    <col min="13827" max="13827" width="15.453125" style="2" customWidth="1"/>
    <col min="13828" max="13828" width="13.26953125" style="2" customWidth="1"/>
    <col min="13829" max="13829" width="22.81640625" style="2" customWidth="1"/>
    <col min="13830" max="13830" width="14.1796875" style="2" customWidth="1"/>
    <col min="13831" max="13831" width="11.453125" style="2"/>
    <col min="13832" max="13832" width="17.453125" style="2" customWidth="1"/>
    <col min="13833" max="14080" width="11.453125" style="2"/>
    <col min="14081" max="14081" width="24.453125" style="2" customWidth="1"/>
    <col min="14082" max="14082" width="16.453125" style="2" customWidth="1"/>
    <col min="14083" max="14083" width="15.453125" style="2" customWidth="1"/>
    <col min="14084" max="14084" width="13.26953125" style="2" customWidth="1"/>
    <col min="14085" max="14085" width="22.81640625" style="2" customWidth="1"/>
    <col min="14086" max="14086" width="14.1796875" style="2" customWidth="1"/>
    <col min="14087" max="14087" width="11.453125" style="2"/>
    <col min="14088" max="14088" width="17.453125" style="2" customWidth="1"/>
    <col min="14089" max="14336" width="11.453125" style="2"/>
    <col min="14337" max="14337" width="24.453125" style="2" customWidth="1"/>
    <col min="14338" max="14338" width="16.453125" style="2" customWidth="1"/>
    <col min="14339" max="14339" width="15.453125" style="2" customWidth="1"/>
    <col min="14340" max="14340" width="13.26953125" style="2" customWidth="1"/>
    <col min="14341" max="14341" width="22.81640625" style="2" customWidth="1"/>
    <col min="14342" max="14342" width="14.1796875" style="2" customWidth="1"/>
    <col min="14343" max="14343" width="11.453125" style="2"/>
    <col min="14344" max="14344" width="17.453125" style="2" customWidth="1"/>
    <col min="14345" max="14592" width="11.453125" style="2"/>
    <col min="14593" max="14593" width="24.453125" style="2" customWidth="1"/>
    <col min="14594" max="14594" width="16.453125" style="2" customWidth="1"/>
    <col min="14595" max="14595" width="15.453125" style="2" customWidth="1"/>
    <col min="14596" max="14596" width="13.26953125" style="2" customWidth="1"/>
    <col min="14597" max="14597" width="22.81640625" style="2" customWidth="1"/>
    <col min="14598" max="14598" width="14.1796875" style="2" customWidth="1"/>
    <col min="14599" max="14599" width="11.453125" style="2"/>
    <col min="14600" max="14600" width="17.453125" style="2" customWidth="1"/>
    <col min="14601" max="14848" width="11.453125" style="2"/>
    <col min="14849" max="14849" width="24.453125" style="2" customWidth="1"/>
    <col min="14850" max="14850" width="16.453125" style="2" customWidth="1"/>
    <col min="14851" max="14851" width="15.453125" style="2" customWidth="1"/>
    <col min="14852" max="14852" width="13.26953125" style="2" customWidth="1"/>
    <col min="14853" max="14853" width="22.81640625" style="2" customWidth="1"/>
    <col min="14854" max="14854" width="14.1796875" style="2" customWidth="1"/>
    <col min="14855" max="14855" width="11.453125" style="2"/>
    <col min="14856" max="14856" width="17.453125" style="2" customWidth="1"/>
    <col min="14857" max="15104" width="11.453125" style="2"/>
    <col min="15105" max="15105" width="24.453125" style="2" customWidth="1"/>
    <col min="15106" max="15106" width="16.453125" style="2" customWidth="1"/>
    <col min="15107" max="15107" width="15.453125" style="2" customWidth="1"/>
    <col min="15108" max="15108" width="13.26953125" style="2" customWidth="1"/>
    <col min="15109" max="15109" width="22.81640625" style="2" customWidth="1"/>
    <col min="15110" max="15110" width="14.1796875" style="2" customWidth="1"/>
    <col min="15111" max="15111" width="11.453125" style="2"/>
    <col min="15112" max="15112" width="17.453125" style="2" customWidth="1"/>
    <col min="15113" max="15360" width="11.453125" style="2"/>
    <col min="15361" max="15361" width="24.453125" style="2" customWidth="1"/>
    <col min="15362" max="15362" width="16.453125" style="2" customWidth="1"/>
    <col min="15363" max="15363" width="15.453125" style="2" customWidth="1"/>
    <col min="15364" max="15364" width="13.26953125" style="2" customWidth="1"/>
    <col min="15365" max="15365" width="22.81640625" style="2" customWidth="1"/>
    <col min="15366" max="15366" width="14.1796875" style="2" customWidth="1"/>
    <col min="15367" max="15367" width="11.453125" style="2"/>
    <col min="15368" max="15368" width="17.453125" style="2" customWidth="1"/>
    <col min="15369" max="15616" width="11.453125" style="2"/>
    <col min="15617" max="15617" width="24.453125" style="2" customWidth="1"/>
    <col min="15618" max="15618" width="16.453125" style="2" customWidth="1"/>
    <col min="15619" max="15619" width="15.453125" style="2" customWidth="1"/>
    <col min="15620" max="15620" width="13.26953125" style="2" customWidth="1"/>
    <col min="15621" max="15621" width="22.81640625" style="2" customWidth="1"/>
    <col min="15622" max="15622" width="14.1796875" style="2" customWidth="1"/>
    <col min="15623" max="15623" width="11.453125" style="2"/>
    <col min="15624" max="15624" width="17.453125" style="2" customWidth="1"/>
    <col min="15625" max="15872" width="11.453125" style="2"/>
    <col min="15873" max="15873" width="24.453125" style="2" customWidth="1"/>
    <col min="15874" max="15874" width="16.453125" style="2" customWidth="1"/>
    <col min="15875" max="15875" width="15.453125" style="2" customWidth="1"/>
    <col min="15876" max="15876" width="13.26953125" style="2" customWidth="1"/>
    <col min="15877" max="15877" width="22.81640625" style="2" customWidth="1"/>
    <col min="15878" max="15878" width="14.1796875" style="2" customWidth="1"/>
    <col min="15879" max="15879" width="11.453125" style="2"/>
    <col min="15880" max="15880" width="17.453125" style="2" customWidth="1"/>
    <col min="15881" max="16128" width="11.453125" style="2"/>
    <col min="16129" max="16129" width="24.453125" style="2" customWidth="1"/>
    <col min="16130" max="16130" width="16.453125" style="2" customWidth="1"/>
    <col min="16131" max="16131" width="15.453125" style="2" customWidth="1"/>
    <col min="16132" max="16132" width="13.26953125" style="2" customWidth="1"/>
    <col min="16133" max="16133" width="22.81640625" style="2" customWidth="1"/>
    <col min="16134" max="16134" width="14.1796875" style="2" customWidth="1"/>
    <col min="16135" max="16135" width="11.453125" style="2"/>
    <col min="16136" max="16136" width="17.453125" style="2" customWidth="1"/>
    <col min="16137" max="16384" width="11.453125" style="2"/>
  </cols>
  <sheetData>
    <row r="1" spans="1:15" ht="6.75" customHeight="1" thickBot="1" x14ac:dyDescent="0.35"/>
    <row r="2" spans="1:15" ht="16" thickBot="1" x14ac:dyDescent="0.35">
      <c r="A2" s="29" t="s">
        <v>9</v>
      </c>
      <c r="B2" s="17"/>
      <c r="C2" s="17"/>
      <c r="D2" s="17"/>
      <c r="E2" s="17"/>
      <c r="F2" s="17"/>
      <c r="G2" s="17"/>
      <c r="H2" s="17"/>
      <c r="I2" s="18"/>
    </row>
    <row r="3" spans="1:15" ht="5.25" customHeight="1" x14ac:dyDescent="0.3"/>
    <row r="4" spans="1:15" ht="14.5" x14ac:dyDescent="0.35">
      <c r="A4" s="1" t="s">
        <v>38</v>
      </c>
    </row>
    <row r="5" spans="1:15" ht="14.5" x14ac:dyDescent="0.35">
      <c r="A5" s="3" t="s">
        <v>26</v>
      </c>
    </row>
    <row r="6" spans="1:15" ht="39" x14ac:dyDescent="0.3">
      <c r="A6" s="83" t="s">
        <v>22</v>
      </c>
      <c r="B6" s="100" t="s">
        <v>16</v>
      </c>
      <c r="F6" s="101" t="s">
        <v>0</v>
      </c>
      <c r="G6" s="35" t="s">
        <v>1</v>
      </c>
      <c r="K6" s="99" t="s">
        <v>43</v>
      </c>
      <c r="M6" s="99" t="s">
        <v>42</v>
      </c>
    </row>
    <row r="7" spans="1:15" x14ac:dyDescent="0.3">
      <c r="A7" s="98" t="s">
        <v>11</v>
      </c>
      <c r="B7" s="79">
        <v>28200</v>
      </c>
      <c r="F7" s="34">
        <v>1</v>
      </c>
      <c r="G7" s="36">
        <v>12</v>
      </c>
      <c r="K7" s="33">
        <v>28200</v>
      </c>
      <c r="M7" s="33">
        <v>120</v>
      </c>
      <c r="O7" s="47"/>
    </row>
    <row r="8" spans="1:15" ht="12.75" customHeight="1" x14ac:dyDescent="0.3">
      <c r="A8" s="98" t="s">
        <v>32</v>
      </c>
      <c r="B8" s="79">
        <v>14174</v>
      </c>
      <c r="F8" s="19"/>
      <c r="G8" s="20" t="s">
        <v>10</v>
      </c>
      <c r="H8" s="48">
        <f>G7*F7</f>
        <v>12</v>
      </c>
      <c r="I8" s="21" t="str">
        <f>G6</f>
        <v>meses</v>
      </c>
      <c r="K8" s="80">
        <v>14174</v>
      </c>
      <c r="M8" s="80">
        <v>60</v>
      </c>
      <c r="O8" s="47"/>
    </row>
    <row r="9" spans="1:15" x14ac:dyDescent="0.3">
      <c r="A9" s="98" t="s">
        <v>33</v>
      </c>
      <c r="B9" s="79">
        <v>7125</v>
      </c>
      <c r="K9" s="81">
        <v>7125</v>
      </c>
      <c r="M9" s="81">
        <v>30</v>
      </c>
      <c r="O9" s="47"/>
    </row>
    <row r="10" spans="1:15" ht="39" x14ac:dyDescent="0.3">
      <c r="D10" s="32" t="s">
        <v>16</v>
      </c>
      <c r="E10" s="30" t="s">
        <v>17</v>
      </c>
      <c r="F10" s="6"/>
      <c r="G10" s="16"/>
      <c r="H10" s="31" t="s">
        <v>18</v>
      </c>
      <c r="I10" s="6"/>
    </row>
    <row r="11" spans="1:15" x14ac:dyDescent="0.3">
      <c r="C11" s="4" t="s">
        <v>11</v>
      </c>
      <c r="D11" s="5">
        <f>B7</f>
        <v>28200</v>
      </c>
      <c r="E11" s="22">
        <f>H8</f>
        <v>12</v>
      </c>
      <c r="F11" s="6" t="str">
        <f>G6</f>
        <v>meses</v>
      </c>
      <c r="H11" s="7">
        <f>G7-E11</f>
        <v>0</v>
      </c>
      <c r="I11" s="5" t="str">
        <f>G6</f>
        <v>meses</v>
      </c>
    </row>
    <row r="12" spans="1:15" ht="12.75" customHeight="1" x14ac:dyDescent="0.3">
      <c r="C12" s="97" t="s">
        <v>32</v>
      </c>
      <c r="D12" s="5">
        <f>B8</f>
        <v>14174</v>
      </c>
      <c r="E12" s="8">
        <f>D12*E11/D11</f>
        <v>6.0314893617021275</v>
      </c>
      <c r="F12" s="6" t="str">
        <f>G6</f>
        <v>meses</v>
      </c>
      <c r="H12" s="7">
        <f>G7-E12</f>
        <v>5.9685106382978725</v>
      </c>
      <c r="I12" s="5" t="str">
        <f>G6</f>
        <v>meses</v>
      </c>
    </row>
    <row r="13" spans="1:15" x14ac:dyDescent="0.3">
      <c r="C13" s="97" t="s">
        <v>33</v>
      </c>
      <c r="D13" s="5">
        <f>B9</f>
        <v>7125</v>
      </c>
      <c r="E13" s="8">
        <f>D13*E11/D11</f>
        <v>3.0319148936170213</v>
      </c>
      <c r="F13" s="6" t="str">
        <f>G6</f>
        <v>meses</v>
      </c>
      <c r="H13" s="7">
        <f>G7-E13</f>
        <v>8.9680851063829792</v>
      </c>
      <c r="I13" s="7" t="str">
        <f>G6</f>
        <v>meses</v>
      </c>
    </row>
    <row r="14" spans="1:15" x14ac:dyDescent="0.3">
      <c r="I14" s="9"/>
    </row>
    <row r="15" spans="1:15" x14ac:dyDescent="0.3">
      <c r="E15" s="10" t="s">
        <v>2</v>
      </c>
      <c r="F15" s="42">
        <f>E12-E13</f>
        <v>2.9995744680851062</v>
      </c>
      <c r="G15" s="11" t="str">
        <f>F12</f>
        <v>meses</v>
      </c>
      <c r="H15" s="11" t="s">
        <v>3</v>
      </c>
      <c r="I15" s="50">
        <f>H8</f>
        <v>12</v>
      </c>
      <c r="J15" s="12" t="str">
        <f>G6</f>
        <v>meses</v>
      </c>
    </row>
    <row r="16" spans="1:15" x14ac:dyDescent="0.3">
      <c r="E16" s="13"/>
      <c r="F16" s="43">
        <f>F15*(365.25/12)</f>
        <v>91.299547872340426</v>
      </c>
      <c r="G16" s="23" t="s">
        <v>4</v>
      </c>
      <c r="H16" s="14" t="s">
        <v>5</v>
      </c>
      <c r="I16" s="51">
        <f>H8</f>
        <v>12</v>
      </c>
      <c r="J16" s="15" t="str">
        <f>G6</f>
        <v>meses</v>
      </c>
    </row>
    <row r="17" spans="1:11" ht="13.5" thickBot="1" x14ac:dyDescent="0.35"/>
    <row r="18" spans="1:11" ht="33.75" customHeight="1" thickBot="1" x14ac:dyDescent="0.35">
      <c r="A18" s="129" t="s">
        <v>39</v>
      </c>
      <c r="B18" s="130"/>
      <c r="C18" s="130"/>
      <c r="D18" s="130"/>
      <c r="E18" s="131"/>
      <c r="F18" s="44"/>
      <c r="G18" s="132" t="s">
        <v>19</v>
      </c>
      <c r="H18" s="133"/>
      <c r="I18" s="134"/>
      <c r="J18" s="46"/>
      <c r="K18" s="46"/>
    </row>
    <row r="19" spans="1:11" ht="18" customHeight="1" x14ac:dyDescent="0.3">
      <c r="A19" s="24"/>
      <c r="B19" s="39" t="str">
        <f>C12</f>
        <v xml:space="preserve">Intervención </v>
      </c>
      <c r="C19" s="39" t="str">
        <f>C13</f>
        <v>Control</v>
      </c>
      <c r="D19" s="41"/>
      <c r="E19" s="41"/>
      <c r="F19" s="41"/>
      <c r="G19" s="40" t="str">
        <f>C12</f>
        <v xml:space="preserve">Intervención </v>
      </c>
      <c r="H19" s="40" t="str">
        <f>C13</f>
        <v>Control</v>
      </c>
      <c r="I19" s="41"/>
      <c r="J19" s="41"/>
      <c r="K19" s="41"/>
    </row>
    <row r="20" spans="1:11" ht="26" x14ac:dyDescent="0.3">
      <c r="A20" s="25" t="s">
        <v>12</v>
      </c>
      <c r="B20" s="38" t="s">
        <v>7</v>
      </c>
      <c r="C20" s="53" t="s">
        <v>7</v>
      </c>
      <c r="D20" s="38" t="s">
        <v>8</v>
      </c>
      <c r="E20" s="38" t="s">
        <v>8</v>
      </c>
      <c r="F20" s="46"/>
      <c r="G20" s="38" t="s">
        <v>20</v>
      </c>
      <c r="H20" s="38" t="s">
        <v>20</v>
      </c>
      <c r="I20" s="38" t="s">
        <v>21</v>
      </c>
      <c r="J20" s="46"/>
      <c r="K20" s="46"/>
    </row>
    <row r="21" spans="1:11" x14ac:dyDescent="0.3">
      <c r="A21" s="26" t="str">
        <f>CONCATENATE(G7," ",G6)</f>
        <v>12 meses</v>
      </c>
      <c r="B21" s="40" t="str">
        <f>F12</f>
        <v>meses</v>
      </c>
      <c r="C21" s="54" t="str">
        <f>F12</f>
        <v>meses</v>
      </c>
      <c r="D21" s="40" t="str">
        <f>G15</f>
        <v>meses</v>
      </c>
      <c r="E21" s="40" t="str">
        <f>G16</f>
        <v>días</v>
      </c>
      <c r="F21" s="46"/>
      <c r="G21" s="40" t="s">
        <v>1</v>
      </c>
      <c r="H21" s="40" t="s">
        <v>1</v>
      </c>
      <c r="I21" s="40" t="s">
        <v>1</v>
      </c>
      <c r="J21" s="46"/>
      <c r="K21" s="46"/>
    </row>
    <row r="22" spans="1:11" s="28" customFormat="1" ht="5.25" customHeight="1" x14ac:dyDescent="0.3">
      <c r="A22" s="27"/>
      <c r="B22" s="41"/>
      <c r="C22" s="41"/>
      <c r="D22" s="41"/>
      <c r="E22" s="41"/>
      <c r="F22" s="46"/>
      <c r="G22" s="41"/>
      <c r="H22" s="27"/>
      <c r="I22" s="27"/>
      <c r="J22" s="55"/>
      <c r="K22" s="55"/>
    </row>
    <row r="23" spans="1:11" ht="41.25" customHeight="1" x14ac:dyDescent="0.45">
      <c r="A23" s="56" t="str">
        <f>A6</f>
        <v>Supervivencia libre de enfermedad</v>
      </c>
      <c r="B23" s="52">
        <f>E12</f>
        <v>6.0314893617021275</v>
      </c>
      <c r="C23" s="52">
        <f>E13</f>
        <v>3.0319148936170213</v>
      </c>
      <c r="D23" s="52">
        <f>F15</f>
        <v>2.9995744680851062</v>
      </c>
      <c r="E23" s="137">
        <f>F16</f>
        <v>91.299547872340426</v>
      </c>
      <c r="F23" s="74"/>
      <c r="G23" s="52">
        <v>6</v>
      </c>
      <c r="H23" s="52">
        <v>3</v>
      </c>
      <c r="I23" s="52">
        <f>G23-H23</f>
        <v>3</v>
      </c>
      <c r="J23" s="46"/>
      <c r="K23" s="46"/>
    </row>
    <row r="24" spans="1:11" ht="3.75" customHeight="1" x14ac:dyDescent="0.3">
      <c r="A24" s="57"/>
      <c r="B24" s="58"/>
      <c r="C24" s="58"/>
      <c r="D24" s="58"/>
      <c r="E24" s="46"/>
      <c r="F24" s="46"/>
      <c r="G24" s="45"/>
      <c r="H24" s="46"/>
      <c r="I24" s="46"/>
      <c r="J24" s="46"/>
      <c r="K24" s="46"/>
    </row>
    <row r="25" spans="1:11" ht="27.75" customHeight="1" x14ac:dyDescent="0.3">
      <c r="A25" s="135" t="s">
        <v>6</v>
      </c>
      <c r="B25" s="135"/>
      <c r="C25" s="135"/>
      <c r="D25" s="135"/>
      <c r="E25" s="135"/>
      <c r="F25" s="46"/>
      <c r="G25" s="46"/>
      <c r="H25" s="46"/>
      <c r="I25" s="46"/>
      <c r="J25" s="46"/>
      <c r="K25" s="46"/>
    </row>
    <row r="26" spans="1:11" x14ac:dyDescent="0.3">
      <c r="A26" s="46"/>
      <c r="B26" s="46"/>
      <c r="C26" s="46"/>
      <c r="D26" s="46"/>
      <c r="E26" s="46"/>
      <c r="F26" s="46"/>
      <c r="G26" s="102" t="s">
        <v>24</v>
      </c>
      <c r="H26" s="59" t="str">
        <f>F11</f>
        <v>meses</v>
      </c>
      <c r="I26" s="46"/>
      <c r="J26" s="46"/>
      <c r="K26" s="59" t="s">
        <v>4</v>
      </c>
    </row>
    <row r="27" spans="1:11" x14ac:dyDescent="0.3">
      <c r="A27" s="46"/>
      <c r="B27" s="46"/>
      <c r="C27" s="46"/>
      <c r="D27" s="46"/>
      <c r="E27" s="46"/>
      <c r="F27" s="46"/>
      <c r="G27" s="60" t="s">
        <v>13</v>
      </c>
      <c r="H27" s="76">
        <f>G7-H28-H29</f>
        <v>5.9685106382978734</v>
      </c>
      <c r="I27" s="61">
        <f>H27/H30</f>
        <v>0.49737588652482279</v>
      </c>
      <c r="J27" s="46"/>
      <c r="K27" s="62">
        <f>H27*365.25/12</f>
        <v>181.66654255319153</v>
      </c>
    </row>
    <row r="28" spans="1:11" x14ac:dyDescent="0.3">
      <c r="A28" s="46"/>
      <c r="B28" s="46"/>
      <c r="C28" s="46"/>
      <c r="D28" s="46"/>
      <c r="E28" s="46"/>
      <c r="F28" s="63"/>
      <c r="G28" s="64" t="s">
        <v>15</v>
      </c>
      <c r="H28" s="77">
        <f>D23</f>
        <v>2.9995744680851062</v>
      </c>
      <c r="I28" s="65">
        <f>H28/H30</f>
        <v>0.24996453900709217</v>
      </c>
      <c r="J28" s="63"/>
      <c r="K28" s="66">
        <f t="shared" ref="K28:K30" si="0">H28*365.25/12</f>
        <v>91.299547872340426</v>
      </c>
    </row>
    <row r="29" spans="1:11" x14ac:dyDescent="0.3">
      <c r="A29" s="46"/>
      <c r="B29" s="46"/>
      <c r="C29" s="46"/>
      <c r="D29" s="46"/>
      <c r="E29" s="46"/>
      <c r="F29" s="67"/>
      <c r="G29" s="68" t="s">
        <v>14</v>
      </c>
      <c r="H29" s="69">
        <f>C23</f>
        <v>3.0319148936170213</v>
      </c>
      <c r="I29" s="70">
        <f>H29/H30</f>
        <v>0.25265957446808512</v>
      </c>
      <c r="J29" s="67"/>
      <c r="K29" s="71">
        <f t="shared" si="0"/>
        <v>92.283909574468098</v>
      </c>
    </row>
    <row r="30" spans="1:11" x14ac:dyDescent="0.3">
      <c r="A30" s="46"/>
      <c r="B30" s="46"/>
      <c r="C30" s="46"/>
      <c r="D30" s="46"/>
      <c r="E30" s="46"/>
      <c r="F30" s="46"/>
      <c r="G30" s="46"/>
      <c r="H30" s="72">
        <f>SUM(H27:H29)</f>
        <v>12</v>
      </c>
      <c r="I30" s="46"/>
      <c r="J30" s="46"/>
      <c r="K30" s="73">
        <f t="shared" si="0"/>
        <v>365.25</v>
      </c>
    </row>
    <row r="31" spans="1:11" x14ac:dyDescent="0.3">
      <c r="A31" s="46"/>
      <c r="B31" s="46"/>
      <c r="C31" s="46"/>
      <c r="D31" s="46"/>
      <c r="E31" s="46"/>
      <c r="F31" s="46"/>
      <c r="G31" s="46"/>
      <c r="H31" s="75"/>
      <c r="I31" s="46"/>
      <c r="J31" s="46"/>
      <c r="K31" s="46"/>
    </row>
    <row r="32" spans="1:11" x14ac:dyDescent="0.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3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x14ac:dyDescent="0.3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3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x14ac:dyDescent="0.3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x14ac:dyDescent="0.3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x14ac:dyDescent="0.3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x14ac:dyDescent="0.3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zoomScale="70" zoomScaleNormal="70" workbookViewId="0"/>
  </sheetViews>
  <sheetFormatPr baseColWidth="10" defaultRowHeight="13" x14ac:dyDescent="0.3"/>
  <cols>
    <col min="1" max="1" width="22.453125" style="2" customWidth="1"/>
    <col min="2" max="2" width="19" style="2" customWidth="1"/>
    <col min="3" max="3" width="15.453125" style="2" customWidth="1"/>
    <col min="4" max="4" width="16.26953125" style="2" customWidth="1"/>
    <col min="5" max="5" width="16.7265625" style="2" customWidth="1"/>
    <col min="6" max="6" width="10" style="2" customWidth="1"/>
    <col min="7" max="7" width="17" style="2" customWidth="1"/>
    <col min="8" max="8" width="17.453125" style="2" customWidth="1"/>
    <col min="9" max="9" width="15.81640625" style="2" customWidth="1"/>
    <col min="10" max="10" width="11.453125" style="2"/>
    <col min="11" max="11" width="12.7265625" style="2" customWidth="1"/>
    <col min="12" max="12" width="11.453125" style="2"/>
    <col min="13" max="13" width="14.81640625" style="2" customWidth="1"/>
    <col min="14" max="256" width="11.453125" style="2"/>
    <col min="257" max="257" width="24.453125" style="2" customWidth="1"/>
    <col min="258" max="258" width="16.453125" style="2" customWidth="1"/>
    <col min="259" max="259" width="15.453125" style="2" customWidth="1"/>
    <col min="260" max="260" width="13.26953125" style="2" customWidth="1"/>
    <col min="261" max="261" width="22.81640625" style="2" customWidth="1"/>
    <col min="262" max="262" width="14.1796875" style="2" customWidth="1"/>
    <col min="263" max="263" width="11.453125" style="2"/>
    <col min="264" max="264" width="17.453125" style="2" customWidth="1"/>
    <col min="265" max="512" width="11.453125" style="2"/>
    <col min="513" max="513" width="24.453125" style="2" customWidth="1"/>
    <col min="514" max="514" width="16.453125" style="2" customWidth="1"/>
    <col min="515" max="515" width="15.453125" style="2" customWidth="1"/>
    <col min="516" max="516" width="13.26953125" style="2" customWidth="1"/>
    <col min="517" max="517" width="22.81640625" style="2" customWidth="1"/>
    <col min="518" max="518" width="14.1796875" style="2" customWidth="1"/>
    <col min="519" max="519" width="11.453125" style="2"/>
    <col min="520" max="520" width="17.453125" style="2" customWidth="1"/>
    <col min="521" max="768" width="11.453125" style="2"/>
    <col min="769" max="769" width="24.453125" style="2" customWidth="1"/>
    <col min="770" max="770" width="16.453125" style="2" customWidth="1"/>
    <col min="771" max="771" width="15.453125" style="2" customWidth="1"/>
    <col min="772" max="772" width="13.26953125" style="2" customWidth="1"/>
    <col min="773" max="773" width="22.81640625" style="2" customWidth="1"/>
    <col min="774" max="774" width="14.1796875" style="2" customWidth="1"/>
    <col min="775" max="775" width="11.453125" style="2"/>
    <col min="776" max="776" width="17.453125" style="2" customWidth="1"/>
    <col min="777" max="1024" width="11.453125" style="2"/>
    <col min="1025" max="1025" width="24.453125" style="2" customWidth="1"/>
    <col min="1026" max="1026" width="16.453125" style="2" customWidth="1"/>
    <col min="1027" max="1027" width="15.453125" style="2" customWidth="1"/>
    <col min="1028" max="1028" width="13.26953125" style="2" customWidth="1"/>
    <col min="1029" max="1029" width="22.81640625" style="2" customWidth="1"/>
    <col min="1030" max="1030" width="14.1796875" style="2" customWidth="1"/>
    <col min="1031" max="1031" width="11.453125" style="2"/>
    <col min="1032" max="1032" width="17.453125" style="2" customWidth="1"/>
    <col min="1033" max="1280" width="11.453125" style="2"/>
    <col min="1281" max="1281" width="24.453125" style="2" customWidth="1"/>
    <col min="1282" max="1282" width="16.453125" style="2" customWidth="1"/>
    <col min="1283" max="1283" width="15.453125" style="2" customWidth="1"/>
    <col min="1284" max="1284" width="13.26953125" style="2" customWidth="1"/>
    <col min="1285" max="1285" width="22.81640625" style="2" customWidth="1"/>
    <col min="1286" max="1286" width="14.1796875" style="2" customWidth="1"/>
    <col min="1287" max="1287" width="11.453125" style="2"/>
    <col min="1288" max="1288" width="17.453125" style="2" customWidth="1"/>
    <col min="1289" max="1536" width="11.453125" style="2"/>
    <col min="1537" max="1537" width="24.453125" style="2" customWidth="1"/>
    <col min="1538" max="1538" width="16.453125" style="2" customWidth="1"/>
    <col min="1539" max="1539" width="15.453125" style="2" customWidth="1"/>
    <col min="1540" max="1540" width="13.26953125" style="2" customWidth="1"/>
    <col min="1541" max="1541" width="22.81640625" style="2" customWidth="1"/>
    <col min="1542" max="1542" width="14.1796875" style="2" customWidth="1"/>
    <col min="1543" max="1543" width="11.453125" style="2"/>
    <col min="1544" max="1544" width="17.453125" style="2" customWidth="1"/>
    <col min="1545" max="1792" width="11.453125" style="2"/>
    <col min="1793" max="1793" width="24.453125" style="2" customWidth="1"/>
    <col min="1794" max="1794" width="16.453125" style="2" customWidth="1"/>
    <col min="1795" max="1795" width="15.453125" style="2" customWidth="1"/>
    <col min="1796" max="1796" width="13.26953125" style="2" customWidth="1"/>
    <col min="1797" max="1797" width="22.81640625" style="2" customWidth="1"/>
    <col min="1798" max="1798" width="14.1796875" style="2" customWidth="1"/>
    <col min="1799" max="1799" width="11.453125" style="2"/>
    <col min="1800" max="1800" width="17.453125" style="2" customWidth="1"/>
    <col min="1801" max="2048" width="11.453125" style="2"/>
    <col min="2049" max="2049" width="24.453125" style="2" customWidth="1"/>
    <col min="2050" max="2050" width="16.453125" style="2" customWidth="1"/>
    <col min="2051" max="2051" width="15.453125" style="2" customWidth="1"/>
    <col min="2052" max="2052" width="13.26953125" style="2" customWidth="1"/>
    <col min="2053" max="2053" width="22.81640625" style="2" customWidth="1"/>
    <col min="2054" max="2054" width="14.1796875" style="2" customWidth="1"/>
    <col min="2055" max="2055" width="11.453125" style="2"/>
    <col min="2056" max="2056" width="17.453125" style="2" customWidth="1"/>
    <col min="2057" max="2304" width="11.453125" style="2"/>
    <col min="2305" max="2305" width="24.453125" style="2" customWidth="1"/>
    <col min="2306" max="2306" width="16.453125" style="2" customWidth="1"/>
    <col min="2307" max="2307" width="15.453125" style="2" customWidth="1"/>
    <col min="2308" max="2308" width="13.26953125" style="2" customWidth="1"/>
    <col min="2309" max="2309" width="22.81640625" style="2" customWidth="1"/>
    <col min="2310" max="2310" width="14.1796875" style="2" customWidth="1"/>
    <col min="2311" max="2311" width="11.453125" style="2"/>
    <col min="2312" max="2312" width="17.453125" style="2" customWidth="1"/>
    <col min="2313" max="2560" width="11.453125" style="2"/>
    <col min="2561" max="2561" width="24.453125" style="2" customWidth="1"/>
    <col min="2562" max="2562" width="16.453125" style="2" customWidth="1"/>
    <col min="2563" max="2563" width="15.453125" style="2" customWidth="1"/>
    <col min="2564" max="2564" width="13.26953125" style="2" customWidth="1"/>
    <col min="2565" max="2565" width="22.81640625" style="2" customWidth="1"/>
    <col min="2566" max="2566" width="14.1796875" style="2" customWidth="1"/>
    <col min="2567" max="2567" width="11.453125" style="2"/>
    <col min="2568" max="2568" width="17.453125" style="2" customWidth="1"/>
    <col min="2569" max="2816" width="11.453125" style="2"/>
    <col min="2817" max="2817" width="24.453125" style="2" customWidth="1"/>
    <col min="2818" max="2818" width="16.453125" style="2" customWidth="1"/>
    <col min="2819" max="2819" width="15.453125" style="2" customWidth="1"/>
    <col min="2820" max="2820" width="13.26953125" style="2" customWidth="1"/>
    <col min="2821" max="2821" width="22.81640625" style="2" customWidth="1"/>
    <col min="2822" max="2822" width="14.1796875" style="2" customWidth="1"/>
    <col min="2823" max="2823" width="11.453125" style="2"/>
    <col min="2824" max="2824" width="17.453125" style="2" customWidth="1"/>
    <col min="2825" max="3072" width="11.453125" style="2"/>
    <col min="3073" max="3073" width="24.453125" style="2" customWidth="1"/>
    <col min="3074" max="3074" width="16.453125" style="2" customWidth="1"/>
    <col min="3075" max="3075" width="15.453125" style="2" customWidth="1"/>
    <col min="3076" max="3076" width="13.26953125" style="2" customWidth="1"/>
    <col min="3077" max="3077" width="22.81640625" style="2" customWidth="1"/>
    <col min="3078" max="3078" width="14.1796875" style="2" customWidth="1"/>
    <col min="3079" max="3079" width="11.453125" style="2"/>
    <col min="3080" max="3080" width="17.453125" style="2" customWidth="1"/>
    <col min="3081" max="3328" width="11.453125" style="2"/>
    <col min="3329" max="3329" width="24.453125" style="2" customWidth="1"/>
    <col min="3330" max="3330" width="16.453125" style="2" customWidth="1"/>
    <col min="3331" max="3331" width="15.453125" style="2" customWidth="1"/>
    <col min="3332" max="3332" width="13.26953125" style="2" customWidth="1"/>
    <col min="3333" max="3333" width="22.81640625" style="2" customWidth="1"/>
    <col min="3334" max="3334" width="14.1796875" style="2" customWidth="1"/>
    <col min="3335" max="3335" width="11.453125" style="2"/>
    <col min="3336" max="3336" width="17.453125" style="2" customWidth="1"/>
    <col min="3337" max="3584" width="11.453125" style="2"/>
    <col min="3585" max="3585" width="24.453125" style="2" customWidth="1"/>
    <col min="3586" max="3586" width="16.453125" style="2" customWidth="1"/>
    <col min="3587" max="3587" width="15.453125" style="2" customWidth="1"/>
    <col min="3588" max="3588" width="13.26953125" style="2" customWidth="1"/>
    <col min="3589" max="3589" width="22.81640625" style="2" customWidth="1"/>
    <col min="3590" max="3590" width="14.1796875" style="2" customWidth="1"/>
    <col min="3591" max="3591" width="11.453125" style="2"/>
    <col min="3592" max="3592" width="17.453125" style="2" customWidth="1"/>
    <col min="3593" max="3840" width="11.453125" style="2"/>
    <col min="3841" max="3841" width="24.453125" style="2" customWidth="1"/>
    <col min="3842" max="3842" width="16.453125" style="2" customWidth="1"/>
    <col min="3843" max="3843" width="15.453125" style="2" customWidth="1"/>
    <col min="3844" max="3844" width="13.26953125" style="2" customWidth="1"/>
    <col min="3845" max="3845" width="22.81640625" style="2" customWidth="1"/>
    <col min="3846" max="3846" width="14.1796875" style="2" customWidth="1"/>
    <col min="3847" max="3847" width="11.453125" style="2"/>
    <col min="3848" max="3848" width="17.453125" style="2" customWidth="1"/>
    <col min="3849" max="4096" width="11.453125" style="2"/>
    <col min="4097" max="4097" width="24.453125" style="2" customWidth="1"/>
    <col min="4098" max="4098" width="16.453125" style="2" customWidth="1"/>
    <col min="4099" max="4099" width="15.453125" style="2" customWidth="1"/>
    <col min="4100" max="4100" width="13.26953125" style="2" customWidth="1"/>
    <col min="4101" max="4101" width="22.81640625" style="2" customWidth="1"/>
    <col min="4102" max="4102" width="14.1796875" style="2" customWidth="1"/>
    <col min="4103" max="4103" width="11.453125" style="2"/>
    <col min="4104" max="4104" width="17.453125" style="2" customWidth="1"/>
    <col min="4105" max="4352" width="11.453125" style="2"/>
    <col min="4353" max="4353" width="24.453125" style="2" customWidth="1"/>
    <col min="4354" max="4354" width="16.453125" style="2" customWidth="1"/>
    <col min="4355" max="4355" width="15.453125" style="2" customWidth="1"/>
    <col min="4356" max="4356" width="13.26953125" style="2" customWidth="1"/>
    <col min="4357" max="4357" width="22.81640625" style="2" customWidth="1"/>
    <col min="4358" max="4358" width="14.1796875" style="2" customWidth="1"/>
    <col min="4359" max="4359" width="11.453125" style="2"/>
    <col min="4360" max="4360" width="17.453125" style="2" customWidth="1"/>
    <col min="4361" max="4608" width="11.453125" style="2"/>
    <col min="4609" max="4609" width="24.453125" style="2" customWidth="1"/>
    <col min="4610" max="4610" width="16.453125" style="2" customWidth="1"/>
    <col min="4611" max="4611" width="15.453125" style="2" customWidth="1"/>
    <col min="4612" max="4612" width="13.26953125" style="2" customWidth="1"/>
    <col min="4613" max="4613" width="22.81640625" style="2" customWidth="1"/>
    <col min="4614" max="4614" width="14.1796875" style="2" customWidth="1"/>
    <col min="4615" max="4615" width="11.453125" style="2"/>
    <col min="4616" max="4616" width="17.453125" style="2" customWidth="1"/>
    <col min="4617" max="4864" width="11.453125" style="2"/>
    <col min="4865" max="4865" width="24.453125" style="2" customWidth="1"/>
    <col min="4866" max="4866" width="16.453125" style="2" customWidth="1"/>
    <col min="4867" max="4867" width="15.453125" style="2" customWidth="1"/>
    <col min="4868" max="4868" width="13.26953125" style="2" customWidth="1"/>
    <col min="4869" max="4869" width="22.81640625" style="2" customWidth="1"/>
    <col min="4870" max="4870" width="14.1796875" style="2" customWidth="1"/>
    <col min="4871" max="4871" width="11.453125" style="2"/>
    <col min="4872" max="4872" width="17.453125" style="2" customWidth="1"/>
    <col min="4873" max="5120" width="11.453125" style="2"/>
    <col min="5121" max="5121" width="24.453125" style="2" customWidth="1"/>
    <col min="5122" max="5122" width="16.453125" style="2" customWidth="1"/>
    <col min="5123" max="5123" width="15.453125" style="2" customWidth="1"/>
    <col min="5124" max="5124" width="13.26953125" style="2" customWidth="1"/>
    <col min="5125" max="5125" width="22.81640625" style="2" customWidth="1"/>
    <col min="5126" max="5126" width="14.1796875" style="2" customWidth="1"/>
    <col min="5127" max="5127" width="11.453125" style="2"/>
    <col min="5128" max="5128" width="17.453125" style="2" customWidth="1"/>
    <col min="5129" max="5376" width="11.453125" style="2"/>
    <col min="5377" max="5377" width="24.453125" style="2" customWidth="1"/>
    <col min="5378" max="5378" width="16.453125" style="2" customWidth="1"/>
    <col min="5379" max="5379" width="15.453125" style="2" customWidth="1"/>
    <col min="5380" max="5380" width="13.26953125" style="2" customWidth="1"/>
    <col min="5381" max="5381" width="22.81640625" style="2" customWidth="1"/>
    <col min="5382" max="5382" width="14.1796875" style="2" customWidth="1"/>
    <col min="5383" max="5383" width="11.453125" style="2"/>
    <col min="5384" max="5384" width="17.453125" style="2" customWidth="1"/>
    <col min="5385" max="5632" width="11.453125" style="2"/>
    <col min="5633" max="5633" width="24.453125" style="2" customWidth="1"/>
    <col min="5634" max="5634" width="16.453125" style="2" customWidth="1"/>
    <col min="5635" max="5635" width="15.453125" style="2" customWidth="1"/>
    <col min="5636" max="5636" width="13.26953125" style="2" customWidth="1"/>
    <col min="5637" max="5637" width="22.81640625" style="2" customWidth="1"/>
    <col min="5638" max="5638" width="14.1796875" style="2" customWidth="1"/>
    <col min="5639" max="5639" width="11.453125" style="2"/>
    <col min="5640" max="5640" width="17.453125" style="2" customWidth="1"/>
    <col min="5641" max="5888" width="11.453125" style="2"/>
    <col min="5889" max="5889" width="24.453125" style="2" customWidth="1"/>
    <col min="5890" max="5890" width="16.453125" style="2" customWidth="1"/>
    <col min="5891" max="5891" width="15.453125" style="2" customWidth="1"/>
    <col min="5892" max="5892" width="13.26953125" style="2" customWidth="1"/>
    <col min="5893" max="5893" width="22.81640625" style="2" customWidth="1"/>
    <col min="5894" max="5894" width="14.1796875" style="2" customWidth="1"/>
    <col min="5895" max="5895" width="11.453125" style="2"/>
    <col min="5896" max="5896" width="17.453125" style="2" customWidth="1"/>
    <col min="5897" max="6144" width="11.453125" style="2"/>
    <col min="6145" max="6145" width="24.453125" style="2" customWidth="1"/>
    <col min="6146" max="6146" width="16.453125" style="2" customWidth="1"/>
    <col min="6147" max="6147" width="15.453125" style="2" customWidth="1"/>
    <col min="6148" max="6148" width="13.26953125" style="2" customWidth="1"/>
    <col min="6149" max="6149" width="22.81640625" style="2" customWidth="1"/>
    <col min="6150" max="6150" width="14.1796875" style="2" customWidth="1"/>
    <col min="6151" max="6151" width="11.453125" style="2"/>
    <col min="6152" max="6152" width="17.453125" style="2" customWidth="1"/>
    <col min="6153" max="6400" width="11.453125" style="2"/>
    <col min="6401" max="6401" width="24.453125" style="2" customWidth="1"/>
    <col min="6402" max="6402" width="16.453125" style="2" customWidth="1"/>
    <col min="6403" max="6403" width="15.453125" style="2" customWidth="1"/>
    <col min="6404" max="6404" width="13.26953125" style="2" customWidth="1"/>
    <col min="6405" max="6405" width="22.81640625" style="2" customWidth="1"/>
    <col min="6406" max="6406" width="14.1796875" style="2" customWidth="1"/>
    <col min="6407" max="6407" width="11.453125" style="2"/>
    <col min="6408" max="6408" width="17.453125" style="2" customWidth="1"/>
    <col min="6409" max="6656" width="11.453125" style="2"/>
    <col min="6657" max="6657" width="24.453125" style="2" customWidth="1"/>
    <col min="6658" max="6658" width="16.453125" style="2" customWidth="1"/>
    <col min="6659" max="6659" width="15.453125" style="2" customWidth="1"/>
    <col min="6660" max="6660" width="13.26953125" style="2" customWidth="1"/>
    <col min="6661" max="6661" width="22.81640625" style="2" customWidth="1"/>
    <col min="6662" max="6662" width="14.1796875" style="2" customWidth="1"/>
    <col min="6663" max="6663" width="11.453125" style="2"/>
    <col min="6664" max="6664" width="17.453125" style="2" customWidth="1"/>
    <col min="6665" max="6912" width="11.453125" style="2"/>
    <col min="6913" max="6913" width="24.453125" style="2" customWidth="1"/>
    <col min="6914" max="6914" width="16.453125" style="2" customWidth="1"/>
    <col min="6915" max="6915" width="15.453125" style="2" customWidth="1"/>
    <col min="6916" max="6916" width="13.26953125" style="2" customWidth="1"/>
    <col min="6917" max="6917" width="22.81640625" style="2" customWidth="1"/>
    <col min="6918" max="6918" width="14.1796875" style="2" customWidth="1"/>
    <col min="6919" max="6919" width="11.453125" style="2"/>
    <col min="6920" max="6920" width="17.453125" style="2" customWidth="1"/>
    <col min="6921" max="7168" width="11.453125" style="2"/>
    <col min="7169" max="7169" width="24.453125" style="2" customWidth="1"/>
    <col min="7170" max="7170" width="16.453125" style="2" customWidth="1"/>
    <col min="7171" max="7171" width="15.453125" style="2" customWidth="1"/>
    <col min="7172" max="7172" width="13.26953125" style="2" customWidth="1"/>
    <col min="7173" max="7173" width="22.81640625" style="2" customWidth="1"/>
    <col min="7174" max="7174" width="14.1796875" style="2" customWidth="1"/>
    <col min="7175" max="7175" width="11.453125" style="2"/>
    <col min="7176" max="7176" width="17.453125" style="2" customWidth="1"/>
    <col min="7177" max="7424" width="11.453125" style="2"/>
    <col min="7425" max="7425" width="24.453125" style="2" customWidth="1"/>
    <col min="7426" max="7426" width="16.453125" style="2" customWidth="1"/>
    <col min="7427" max="7427" width="15.453125" style="2" customWidth="1"/>
    <col min="7428" max="7428" width="13.26953125" style="2" customWidth="1"/>
    <col min="7429" max="7429" width="22.81640625" style="2" customWidth="1"/>
    <col min="7430" max="7430" width="14.1796875" style="2" customWidth="1"/>
    <col min="7431" max="7431" width="11.453125" style="2"/>
    <col min="7432" max="7432" width="17.453125" style="2" customWidth="1"/>
    <col min="7433" max="7680" width="11.453125" style="2"/>
    <col min="7681" max="7681" width="24.453125" style="2" customWidth="1"/>
    <col min="7682" max="7682" width="16.453125" style="2" customWidth="1"/>
    <col min="7683" max="7683" width="15.453125" style="2" customWidth="1"/>
    <col min="7684" max="7684" width="13.26953125" style="2" customWidth="1"/>
    <col min="7685" max="7685" width="22.81640625" style="2" customWidth="1"/>
    <col min="7686" max="7686" width="14.1796875" style="2" customWidth="1"/>
    <col min="7687" max="7687" width="11.453125" style="2"/>
    <col min="7688" max="7688" width="17.453125" style="2" customWidth="1"/>
    <col min="7689" max="7936" width="11.453125" style="2"/>
    <col min="7937" max="7937" width="24.453125" style="2" customWidth="1"/>
    <col min="7938" max="7938" width="16.453125" style="2" customWidth="1"/>
    <col min="7939" max="7939" width="15.453125" style="2" customWidth="1"/>
    <col min="7940" max="7940" width="13.26953125" style="2" customWidth="1"/>
    <col min="7941" max="7941" width="22.81640625" style="2" customWidth="1"/>
    <col min="7942" max="7942" width="14.1796875" style="2" customWidth="1"/>
    <col min="7943" max="7943" width="11.453125" style="2"/>
    <col min="7944" max="7944" width="17.453125" style="2" customWidth="1"/>
    <col min="7945" max="8192" width="11.453125" style="2"/>
    <col min="8193" max="8193" width="24.453125" style="2" customWidth="1"/>
    <col min="8194" max="8194" width="16.453125" style="2" customWidth="1"/>
    <col min="8195" max="8195" width="15.453125" style="2" customWidth="1"/>
    <col min="8196" max="8196" width="13.26953125" style="2" customWidth="1"/>
    <col min="8197" max="8197" width="22.81640625" style="2" customWidth="1"/>
    <col min="8198" max="8198" width="14.1796875" style="2" customWidth="1"/>
    <col min="8199" max="8199" width="11.453125" style="2"/>
    <col min="8200" max="8200" width="17.453125" style="2" customWidth="1"/>
    <col min="8201" max="8448" width="11.453125" style="2"/>
    <col min="8449" max="8449" width="24.453125" style="2" customWidth="1"/>
    <col min="8450" max="8450" width="16.453125" style="2" customWidth="1"/>
    <col min="8451" max="8451" width="15.453125" style="2" customWidth="1"/>
    <col min="8452" max="8452" width="13.26953125" style="2" customWidth="1"/>
    <col min="8453" max="8453" width="22.81640625" style="2" customWidth="1"/>
    <col min="8454" max="8454" width="14.1796875" style="2" customWidth="1"/>
    <col min="8455" max="8455" width="11.453125" style="2"/>
    <col min="8456" max="8456" width="17.453125" style="2" customWidth="1"/>
    <col min="8457" max="8704" width="11.453125" style="2"/>
    <col min="8705" max="8705" width="24.453125" style="2" customWidth="1"/>
    <col min="8706" max="8706" width="16.453125" style="2" customWidth="1"/>
    <col min="8707" max="8707" width="15.453125" style="2" customWidth="1"/>
    <col min="8708" max="8708" width="13.26953125" style="2" customWidth="1"/>
    <col min="8709" max="8709" width="22.81640625" style="2" customWidth="1"/>
    <col min="8710" max="8710" width="14.1796875" style="2" customWidth="1"/>
    <col min="8711" max="8711" width="11.453125" style="2"/>
    <col min="8712" max="8712" width="17.453125" style="2" customWidth="1"/>
    <col min="8713" max="8960" width="11.453125" style="2"/>
    <col min="8961" max="8961" width="24.453125" style="2" customWidth="1"/>
    <col min="8962" max="8962" width="16.453125" style="2" customWidth="1"/>
    <col min="8963" max="8963" width="15.453125" style="2" customWidth="1"/>
    <col min="8964" max="8964" width="13.26953125" style="2" customWidth="1"/>
    <col min="8965" max="8965" width="22.81640625" style="2" customWidth="1"/>
    <col min="8966" max="8966" width="14.1796875" style="2" customWidth="1"/>
    <col min="8967" max="8967" width="11.453125" style="2"/>
    <col min="8968" max="8968" width="17.453125" style="2" customWidth="1"/>
    <col min="8969" max="9216" width="11.453125" style="2"/>
    <col min="9217" max="9217" width="24.453125" style="2" customWidth="1"/>
    <col min="9218" max="9218" width="16.453125" style="2" customWidth="1"/>
    <col min="9219" max="9219" width="15.453125" style="2" customWidth="1"/>
    <col min="9220" max="9220" width="13.26953125" style="2" customWidth="1"/>
    <col min="9221" max="9221" width="22.81640625" style="2" customWidth="1"/>
    <col min="9222" max="9222" width="14.1796875" style="2" customWidth="1"/>
    <col min="9223" max="9223" width="11.453125" style="2"/>
    <col min="9224" max="9224" width="17.453125" style="2" customWidth="1"/>
    <col min="9225" max="9472" width="11.453125" style="2"/>
    <col min="9473" max="9473" width="24.453125" style="2" customWidth="1"/>
    <col min="9474" max="9474" width="16.453125" style="2" customWidth="1"/>
    <col min="9475" max="9475" width="15.453125" style="2" customWidth="1"/>
    <col min="9476" max="9476" width="13.26953125" style="2" customWidth="1"/>
    <col min="9477" max="9477" width="22.81640625" style="2" customWidth="1"/>
    <col min="9478" max="9478" width="14.1796875" style="2" customWidth="1"/>
    <col min="9479" max="9479" width="11.453125" style="2"/>
    <col min="9480" max="9480" width="17.453125" style="2" customWidth="1"/>
    <col min="9481" max="9728" width="11.453125" style="2"/>
    <col min="9729" max="9729" width="24.453125" style="2" customWidth="1"/>
    <col min="9730" max="9730" width="16.453125" style="2" customWidth="1"/>
    <col min="9731" max="9731" width="15.453125" style="2" customWidth="1"/>
    <col min="9732" max="9732" width="13.26953125" style="2" customWidth="1"/>
    <col min="9733" max="9733" width="22.81640625" style="2" customWidth="1"/>
    <col min="9734" max="9734" width="14.1796875" style="2" customWidth="1"/>
    <col min="9735" max="9735" width="11.453125" style="2"/>
    <col min="9736" max="9736" width="17.453125" style="2" customWidth="1"/>
    <col min="9737" max="9984" width="11.453125" style="2"/>
    <col min="9985" max="9985" width="24.453125" style="2" customWidth="1"/>
    <col min="9986" max="9986" width="16.453125" style="2" customWidth="1"/>
    <col min="9987" max="9987" width="15.453125" style="2" customWidth="1"/>
    <col min="9988" max="9988" width="13.26953125" style="2" customWidth="1"/>
    <col min="9989" max="9989" width="22.81640625" style="2" customWidth="1"/>
    <col min="9990" max="9990" width="14.1796875" style="2" customWidth="1"/>
    <col min="9991" max="9991" width="11.453125" style="2"/>
    <col min="9992" max="9992" width="17.453125" style="2" customWidth="1"/>
    <col min="9993" max="10240" width="11.453125" style="2"/>
    <col min="10241" max="10241" width="24.453125" style="2" customWidth="1"/>
    <col min="10242" max="10242" width="16.453125" style="2" customWidth="1"/>
    <col min="10243" max="10243" width="15.453125" style="2" customWidth="1"/>
    <col min="10244" max="10244" width="13.26953125" style="2" customWidth="1"/>
    <col min="10245" max="10245" width="22.81640625" style="2" customWidth="1"/>
    <col min="10246" max="10246" width="14.1796875" style="2" customWidth="1"/>
    <col min="10247" max="10247" width="11.453125" style="2"/>
    <col min="10248" max="10248" width="17.453125" style="2" customWidth="1"/>
    <col min="10249" max="10496" width="11.453125" style="2"/>
    <col min="10497" max="10497" width="24.453125" style="2" customWidth="1"/>
    <col min="10498" max="10498" width="16.453125" style="2" customWidth="1"/>
    <col min="10499" max="10499" width="15.453125" style="2" customWidth="1"/>
    <col min="10500" max="10500" width="13.26953125" style="2" customWidth="1"/>
    <col min="10501" max="10501" width="22.81640625" style="2" customWidth="1"/>
    <col min="10502" max="10502" width="14.1796875" style="2" customWidth="1"/>
    <col min="10503" max="10503" width="11.453125" style="2"/>
    <col min="10504" max="10504" width="17.453125" style="2" customWidth="1"/>
    <col min="10505" max="10752" width="11.453125" style="2"/>
    <col min="10753" max="10753" width="24.453125" style="2" customWidth="1"/>
    <col min="10754" max="10754" width="16.453125" style="2" customWidth="1"/>
    <col min="10755" max="10755" width="15.453125" style="2" customWidth="1"/>
    <col min="10756" max="10756" width="13.26953125" style="2" customWidth="1"/>
    <col min="10757" max="10757" width="22.81640625" style="2" customWidth="1"/>
    <col min="10758" max="10758" width="14.1796875" style="2" customWidth="1"/>
    <col min="10759" max="10759" width="11.453125" style="2"/>
    <col min="10760" max="10760" width="17.453125" style="2" customWidth="1"/>
    <col min="10761" max="11008" width="11.453125" style="2"/>
    <col min="11009" max="11009" width="24.453125" style="2" customWidth="1"/>
    <col min="11010" max="11010" width="16.453125" style="2" customWidth="1"/>
    <col min="11011" max="11011" width="15.453125" style="2" customWidth="1"/>
    <col min="11012" max="11012" width="13.26953125" style="2" customWidth="1"/>
    <col min="11013" max="11013" width="22.81640625" style="2" customWidth="1"/>
    <col min="11014" max="11014" width="14.1796875" style="2" customWidth="1"/>
    <col min="11015" max="11015" width="11.453125" style="2"/>
    <col min="11016" max="11016" width="17.453125" style="2" customWidth="1"/>
    <col min="11017" max="11264" width="11.453125" style="2"/>
    <col min="11265" max="11265" width="24.453125" style="2" customWidth="1"/>
    <col min="11266" max="11266" width="16.453125" style="2" customWidth="1"/>
    <col min="11267" max="11267" width="15.453125" style="2" customWidth="1"/>
    <col min="11268" max="11268" width="13.26953125" style="2" customWidth="1"/>
    <col min="11269" max="11269" width="22.81640625" style="2" customWidth="1"/>
    <col min="11270" max="11270" width="14.1796875" style="2" customWidth="1"/>
    <col min="11271" max="11271" width="11.453125" style="2"/>
    <col min="11272" max="11272" width="17.453125" style="2" customWidth="1"/>
    <col min="11273" max="11520" width="11.453125" style="2"/>
    <col min="11521" max="11521" width="24.453125" style="2" customWidth="1"/>
    <col min="11522" max="11522" width="16.453125" style="2" customWidth="1"/>
    <col min="11523" max="11523" width="15.453125" style="2" customWidth="1"/>
    <col min="11524" max="11524" width="13.26953125" style="2" customWidth="1"/>
    <col min="11525" max="11525" width="22.81640625" style="2" customWidth="1"/>
    <col min="11526" max="11526" width="14.1796875" style="2" customWidth="1"/>
    <col min="11527" max="11527" width="11.453125" style="2"/>
    <col min="11528" max="11528" width="17.453125" style="2" customWidth="1"/>
    <col min="11529" max="11776" width="11.453125" style="2"/>
    <col min="11777" max="11777" width="24.453125" style="2" customWidth="1"/>
    <col min="11778" max="11778" width="16.453125" style="2" customWidth="1"/>
    <col min="11779" max="11779" width="15.453125" style="2" customWidth="1"/>
    <col min="11780" max="11780" width="13.26953125" style="2" customWidth="1"/>
    <col min="11781" max="11781" width="22.81640625" style="2" customWidth="1"/>
    <col min="11782" max="11782" width="14.1796875" style="2" customWidth="1"/>
    <col min="11783" max="11783" width="11.453125" style="2"/>
    <col min="11784" max="11784" width="17.453125" style="2" customWidth="1"/>
    <col min="11785" max="12032" width="11.453125" style="2"/>
    <col min="12033" max="12033" width="24.453125" style="2" customWidth="1"/>
    <col min="12034" max="12034" width="16.453125" style="2" customWidth="1"/>
    <col min="12035" max="12035" width="15.453125" style="2" customWidth="1"/>
    <col min="12036" max="12036" width="13.26953125" style="2" customWidth="1"/>
    <col min="12037" max="12037" width="22.81640625" style="2" customWidth="1"/>
    <col min="12038" max="12038" width="14.1796875" style="2" customWidth="1"/>
    <col min="12039" max="12039" width="11.453125" style="2"/>
    <col min="12040" max="12040" width="17.453125" style="2" customWidth="1"/>
    <col min="12041" max="12288" width="11.453125" style="2"/>
    <col min="12289" max="12289" width="24.453125" style="2" customWidth="1"/>
    <col min="12290" max="12290" width="16.453125" style="2" customWidth="1"/>
    <col min="12291" max="12291" width="15.453125" style="2" customWidth="1"/>
    <col min="12292" max="12292" width="13.26953125" style="2" customWidth="1"/>
    <col min="12293" max="12293" width="22.81640625" style="2" customWidth="1"/>
    <col min="12294" max="12294" width="14.1796875" style="2" customWidth="1"/>
    <col min="12295" max="12295" width="11.453125" style="2"/>
    <col min="12296" max="12296" width="17.453125" style="2" customWidth="1"/>
    <col min="12297" max="12544" width="11.453125" style="2"/>
    <col min="12545" max="12545" width="24.453125" style="2" customWidth="1"/>
    <col min="12546" max="12546" width="16.453125" style="2" customWidth="1"/>
    <col min="12547" max="12547" width="15.453125" style="2" customWidth="1"/>
    <col min="12548" max="12548" width="13.26953125" style="2" customWidth="1"/>
    <col min="12549" max="12549" width="22.81640625" style="2" customWidth="1"/>
    <col min="12550" max="12550" width="14.1796875" style="2" customWidth="1"/>
    <col min="12551" max="12551" width="11.453125" style="2"/>
    <col min="12552" max="12552" width="17.453125" style="2" customWidth="1"/>
    <col min="12553" max="12800" width="11.453125" style="2"/>
    <col min="12801" max="12801" width="24.453125" style="2" customWidth="1"/>
    <col min="12802" max="12802" width="16.453125" style="2" customWidth="1"/>
    <col min="12803" max="12803" width="15.453125" style="2" customWidth="1"/>
    <col min="12804" max="12804" width="13.26953125" style="2" customWidth="1"/>
    <col min="12805" max="12805" width="22.81640625" style="2" customWidth="1"/>
    <col min="12806" max="12806" width="14.1796875" style="2" customWidth="1"/>
    <col min="12807" max="12807" width="11.453125" style="2"/>
    <col min="12808" max="12808" width="17.453125" style="2" customWidth="1"/>
    <col min="12809" max="13056" width="11.453125" style="2"/>
    <col min="13057" max="13057" width="24.453125" style="2" customWidth="1"/>
    <col min="13058" max="13058" width="16.453125" style="2" customWidth="1"/>
    <col min="13059" max="13059" width="15.453125" style="2" customWidth="1"/>
    <col min="13060" max="13060" width="13.26953125" style="2" customWidth="1"/>
    <col min="13061" max="13061" width="22.81640625" style="2" customWidth="1"/>
    <col min="13062" max="13062" width="14.1796875" style="2" customWidth="1"/>
    <col min="13063" max="13063" width="11.453125" style="2"/>
    <col min="13064" max="13064" width="17.453125" style="2" customWidth="1"/>
    <col min="13065" max="13312" width="11.453125" style="2"/>
    <col min="13313" max="13313" width="24.453125" style="2" customWidth="1"/>
    <col min="13314" max="13314" width="16.453125" style="2" customWidth="1"/>
    <col min="13315" max="13315" width="15.453125" style="2" customWidth="1"/>
    <col min="13316" max="13316" width="13.26953125" style="2" customWidth="1"/>
    <col min="13317" max="13317" width="22.81640625" style="2" customWidth="1"/>
    <col min="13318" max="13318" width="14.1796875" style="2" customWidth="1"/>
    <col min="13319" max="13319" width="11.453125" style="2"/>
    <col min="13320" max="13320" width="17.453125" style="2" customWidth="1"/>
    <col min="13321" max="13568" width="11.453125" style="2"/>
    <col min="13569" max="13569" width="24.453125" style="2" customWidth="1"/>
    <col min="13570" max="13570" width="16.453125" style="2" customWidth="1"/>
    <col min="13571" max="13571" width="15.453125" style="2" customWidth="1"/>
    <col min="13572" max="13572" width="13.26953125" style="2" customWidth="1"/>
    <col min="13573" max="13573" width="22.81640625" style="2" customWidth="1"/>
    <col min="13574" max="13574" width="14.1796875" style="2" customWidth="1"/>
    <col min="13575" max="13575" width="11.453125" style="2"/>
    <col min="13576" max="13576" width="17.453125" style="2" customWidth="1"/>
    <col min="13577" max="13824" width="11.453125" style="2"/>
    <col min="13825" max="13825" width="24.453125" style="2" customWidth="1"/>
    <col min="13826" max="13826" width="16.453125" style="2" customWidth="1"/>
    <col min="13827" max="13827" width="15.453125" style="2" customWidth="1"/>
    <col min="13828" max="13828" width="13.26953125" style="2" customWidth="1"/>
    <col min="13829" max="13829" width="22.81640625" style="2" customWidth="1"/>
    <col min="13830" max="13830" width="14.1796875" style="2" customWidth="1"/>
    <col min="13831" max="13831" width="11.453125" style="2"/>
    <col min="13832" max="13832" width="17.453125" style="2" customWidth="1"/>
    <col min="13833" max="14080" width="11.453125" style="2"/>
    <col min="14081" max="14081" width="24.453125" style="2" customWidth="1"/>
    <col min="14082" max="14082" width="16.453125" style="2" customWidth="1"/>
    <col min="14083" max="14083" width="15.453125" style="2" customWidth="1"/>
    <col min="14084" max="14084" width="13.26953125" style="2" customWidth="1"/>
    <col min="14085" max="14085" width="22.81640625" style="2" customWidth="1"/>
    <col min="14086" max="14086" width="14.1796875" style="2" customWidth="1"/>
    <col min="14087" max="14087" width="11.453125" style="2"/>
    <col min="14088" max="14088" width="17.453125" style="2" customWidth="1"/>
    <col min="14089" max="14336" width="11.453125" style="2"/>
    <col min="14337" max="14337" width="24.453125" style="2" customWidth="1"/>
    <col min="14338" max="14338" width="16.453125" style="2" customWidth="1"/>
    <col min="14339" max="14339" width="15.453125" style="2" customWidth="1"/>
    <col min="14340" max="14340" width="13.26953125" style="2" customWidth="1"/>
    <col min="14341" max="14341" width="22.81640625" style="2" customWidth="1"/>
    <col min="14342" max="14342" width="14.1796875" style="2" customWidth="1"/>
    <col min="14343" max="14343" width="11.453125" style="2"/>
    <col min="14344" max="14344" width="17.453125" style="2" customWidth="1"/>
    <col min="14345" max="14592" width="11.453125" style="2"/>
    <col min="14593" max="14593" width="24.453125" style="2" customWidth="1"/>
    <col min="14594" max="14594" width="16.453125" style="2" customWidth="1"/>
    <col min="14595" max="14595" width="15.453125" style="2" customWidth="1"/>
    <col min="14596" max="14596" width="13.26953125" style="2" customWidth="1"/>
    <col min="14597" max="14597" width="22.81640625" style="2" customWidth="1"/>
    <col min="14598" max="14598" width="14.1796875" style="2" customWidth="1"/>
    <col min="14599" max="14599" width="11.453125" style="2"/>
    <col min="14600" max="14600" width="17.453125" style="2" customWidth="1"/>
    <col min="14601" max="14848" width="11.453125" style="2"/>
    <col min="14849" max="14849" width="24.453125" style="2" customWidth="1"/>
    <col min="14850" max="14850" width="16.453125" style="2" customWidth="1"/>
    <col min="14851" max="14851" width="15.453125" style="2" customWidth="1"/>
    <col min="14852" max="14852" width="13.26953125" style="2" customWidth="1"/>
    <col min="14853" max="14853" width="22.81640625" style="2" customWidth="1"/>
    <col min="14854" max="14854" width="14.1796875" style="2" customWidth="1"/>
    <col min="14855" max="14855" width="11.453125" style="2"/>
    <col min="14856" max="14856" width="17.453125" style="2" customWidth="1"/>
    <col min="14857" max="15104" width="11.453125" style="2"/>
    <col min="15105" max="15105" width="24.453125" style="2" customWidth="1"/>
    <col min="15106" max="15106" width="16.453125" style="2" customWidth="1"/>
    <col min="15107" max="15107" width="15.453125" style="2" customWidth="1"/>
    <col min="15108" max="15108" width="13.26953125" style="2" customWidth="1"/>
    <col min="15109" max="15109" width="22.81640625" style="2" customWidth="1"/>
    <col min="15110" max="15110" width="14.1796875" style="2" customWidth="1"/>
    <col min="15111" max="15111" width="11.453125" style="2"/>
    <col min="15112" max="15112" width="17.453125" style="2" customWidth="1"/>
    <col min="15113" max="15360" width="11.453125" style="2"/>
    <col min="15361" max="15361" width="24.453125" style="2" customWidth="1"/>
    <col min="15362" max="15362" width="16.453125" style="2" customWidth="1"/>
    <col min="15363" max="15363" width="15.453125" style="2" customWidth="1"/>
    <col min="15364" max="15364" width="13.26953125" style="2" customWidth="1"/>
    <col min="15365" max="15365" width="22.81640625" style="2" customWidth="1"/>
    <col min="15366" max="15366" width="14.1796875" style="2" customWidth="1"/>
    <col min="15367" max="15367" width="11.453125" style="2"/>
    <col min="15368" max="15368" width="17.453125" style="2" customWidth="1"/>
    <col min="15369" max="15616" width="11.453125" style="2"/>
    <col min="15617" max="15617" width="24.453125" style="2" customWidth="1"/>
    <col min="15618" max="15618" width="16.453125" style="2" customWidth="1"/>
    <col min="15619" max="15619" width="15.453125" style="2" customWidth="1"/>
    <col min="15620" max="15620" width="13.26953125" style="2" customWidth="1"/>
    <col min="15621" max="15621" width="22.81640625" style="2" customWidth="1"/>
    <col min="15622" max="15622" width="14.1796875" style="2" customWidth="1"/>
    <col min="15623" max="15623" width="11.453125" style="2"/>
    <col min="15624" max="15624" width="17.453125" style="2" customWidth="1"/>
    <col min="15625" max="15872" width="11.453125" style="2"/>
    <col min="15873" max="15873" width="24.453125" style="2" customWidth="1"/>
    <col min="15874" max="15874" width="16.453125" style="2" customWidth="1"/>
    <col min="15875" max="15875" width="15.453125" style="2" customWidth="1"/>
    <col min="15876" max="15876" width="13.26953125" style="2" customWidth="1"/>
    <col min="15877" max="15877" width="22.81640625" style="2" customWidth="1"/>
    <col min="15878" max="15878" width="14.1796875" style="2" customWidth="1"/>
    <col min="15879" max="15879" width="11.453125" style="2"/>
    <col min="15880" max="15880" width="17.453125" style="2" customWidth="1"/>
    <col min="15881" max="16128" width="11.453125" style="2"/>
    <col min="16129" max="16129" width="24.453125" style="2" customWidth="1"/>
    <col min="16130" max="16130" width="16.453125" style="2" customWidth="1"/>
    <col min="16131" max="16131" width="15.453125" style="2" customWidth="1"/>
    <col min="16132" max="16132" width="13.26953125" style="2" customWidth="1"/>
    <col min="16133" max="16133" width="22.81640625" style="2" customWidth="1"/>
    <col min="16134" max="16134" width="14.1796875" style="2" customWidth="1"/>
    <col min="16135" max="16135" width="11.453125" style="2"/>
    <col min="16136" max="16136" width="17.453125" style="2" customWidth="1"/>
    <col min="16137" max="16384" width="11.453125" style="2"/>
  </cols>
  <sheetData>
    <row r="1" spans="1:15" ht="6.75" customHeight="1" thickBot="1" x14ac:dyDescent="0.35"/>
    <row r="2" spans="1:15" ht="16" thickBot="1" x14ac:dyDescent="0.35">
      <c r="A2" s="29" t="s">
        <v>9</v>
      </c>
      <c r="B2" s="17"/>
      <c r="C2" s="17"/>
      <c r="D2" s="17"/>
      <c r="E2" s="17"/>
      <c r="F2" s="17"/>
      <c r="G2" s="17"/>
      <c r="H2" s="17"/>
      <c r="I2" s="18"/>
    </row>
    <row r="3" spans="1:15" ht="5.25" customHeight="1" x14ac:dyDescent="0.3"/>
    <row r="4" spans="1:15" ht="14.5" x14ac:dyDescent="0.35">
      <c r="A4" s="1" t="s">
        <v>38</v>
      </c>
    </row>
    <row r="5" spans="1:15" ht="14.5" x14ac:dyDescent="0.35">
      <c r="A5" s="3" t="s">
        <v>35</v>
      </c>
    </row>
    <row r="6" spans="1:15" ht="39" x14ac:dyDescent="0.3">
      <c r="A6" s="83" t="s">
        <v>22</v>
      </c>
      <c r="B6" s="100" t="s">
        <v>16</v>
      </c>
      <c r="F6" s="101" t="s">
        <v>0</v>
      </c>
      <c r="G6" s="35" t="s">
        <v>1</v>
      </c>
      <c r="K6" s="99" t="s">
        <v>43</v>
      </c>
      <c r="M6" s="99" t="s">
        <v>42</v>
      </c>
      <c r="O6" s="47"/>
    </row>
    <row r="7" spans="1:15" x14ac:dyDescent="0.3">
      <c r="A7" s="98" t="s">
        <v>11</v>
      </c>
      <c r="B7" s="79">
        <v>28182</v>
      </c>
      <c r="F7" s="34">
        <v>1</v>
      </c>
      <c r="G7" s="36">
        <v>12</v>
      </c>
      <c r="K7" s="33">
        <v>28182</v>
      </c>
      <c r="M7" s="33">
        <v>120</v>
      </c>
      <c r="O7" s="47"/>
    </row>
    <row r="8" spans="1:15" ht="12.75" customHeight="1" x14ac:dyDescent="0.3">
      <c r="A8" s="98" t="s">
        <v>32</v>
      </c>
      <c r="B8" s="79">
        <v>11712</v>
      </c>
      <c r="F8" s="19"/>
      <c r="G8" s="20" t="s">
        <v>10</v>
      </c>
      <c r="H8" s="48">
        <f>G7*F7</f>
        <v>12</v>
      </c>
      <c r="I8" s="21" t="str">
        <f>G6</f>
        <v>meses</v>
      </c>
      <c r="K8" s="80">
        <v>11712</v>
      </c>
      <c r="M8" s="80">
        <v>50</v>
      </c>
      <c r="O8" s="47"/>
    </row>
    <row r="9" spans="1:15" x14ac:dyDescent="0.3">
      <c r="A9" s="98" t="s">
        <v>33</v>
      </c>
      <c r="B9" s="79">
        <v>2384</v>
      </c>
      <c r="K9" s="81">
        <v>2384</v>
      </c>
      <c r="M9" s="81">
        <v>10</v>
      </c>
      <c r="O9" s="47"/>
    </row>
    <row r="10" spans="1:15" ht="39" x14ac:dyDescent="0.3">
      <c r="D10" s="32" t="s">
        <v>16</v>
      </c>
      <c r="E10" s="30" t="s">
        <v>17</v>
      </c>
      <c r="F10" s="6"/>
      <c r="G10" s="16"/>
      <c r="H10" s="31" t="s">
        <v>18</v>
      </c>
      <c r="I10" s="6"/>
    </row>
    <row r="11" spans="1:15" x14ac:dyDescent="0.3">
      <c r="C11" s="4" t="s">
        <v>11</v>
      </c>
      <c r="D11" s="5">
        <f>B7</f>
        <v>28182</v>
      </c>
      <c r="E11" s="22">
        <f>H8</f>
        <v>12</v>
      </c>
      <c r="F11" s="6" t="str">
        <f>G6</f>
        <v>meses</v>
      </c>
      <c r="H11" s="7">
        <f>G7-E11</f>
        <v>0</v>
      </c>
      <c r="I11" s="5" t="str">
        <f>G6</f>
        <v>meses</v>
      </c>
    </row>
    <row r="12" spans="1:15" ht="12.75" customHeight="1" x14ac:dyDescent="0.3">
      <c r="C12" s="97" t="s">
        <v>32</v>
      </c>
      <c r="D12" s="5">
        <f>B8</f>
        <v>11712</v>
      </c>
      <c r="E12" s="8">
        <f>D12*E11/D11</f>
        <v>4.9870129870129869</v>
      </c>
      <c r="F12" s="6" t="str">
        <f>G6</f>
        <v>meses</v>
      </c>
      <c r="H12" s="7">
        <f>G7-E12</f>
        <v>7.0129870129870131</v>
      </c>
      <c r="I12" s="5" t="str">
        <f>G6</f>
        <v>meses</v>
      </c>
    </row>
    <row r="13" spans="1:15" x14ac:dyDescent="0.3">
      <c r="C13" s="97" t="s">
        <v>33</v>
      </c>
      <c r="D13" s="5">
        <f>B9</f>
        <v>2384</v>
      </c>
      <c r="E13" s="8">
        <f>D13*E11/D11</f>
        <v>1.015116031509474</v>
      </c>
      <c r="F13" s="6" t="str">
        <f>G6</f>
        <v>meses</v>
      </c>
      <c r="H13" s="7">
        <f>G7-E13</f>
        <v>10.984883968490525</v>
      </c>
      <c r="I13" s="7" t="str">
        <f>G6</f>
        <v>meses</v>
      </c>
    </row>
    <row r="14" spans="1:15" x14ac:dyDescent="0.3">
      <c r="I14" s="9"/>
    </row>
    <row r="15" spans="1:15" x14ac:dyDescent="0.3">
      <c r="E15" s="10" t="s">
        <v>2</v>
      </c>
      <c r="F15" s="42">
        <f>E12-E13</f>
        <v>3.9718969555035128</v>
      </c>
      <c r="G15" s="11" t="str">
        <f>F12</f>
        <v>meses</v>
      </c>
      <c r="H15" s="11" t="s">
        <v>3</v>
      </c>
      <c r="I15" s="50">
        <f>H8</f>
        <v>12</v>
      </c>
      <c r="J15" s="12" t="str">
        <f>G6</f>
        <v>meses</v>
      </c>
    </row>
    <row r="16" spans="1:15" x14ac:dyDescent="0.3">
      <c r="E16" s="13"/>
      <c r="F16" s="43">
        <f>F15*(365.25/12)</f>
        <v>120.89461358313817</v>
      </c>
      <c r="G16" s="23" t="s">
        <v>4</v>
      </c>
      <c r="H16" s="14" t="s">
        <v>5</v>
      </c>
      <c r="I16" s="51">
        <f>H8</f>
        <v>12</v>
      </c>
      <c r="J16" s="15" t="str">
        <f>G6</f>
        <v>meses</v>
      </c>
    </row>
    <row r="17" spans="1:11" ht="13.5" thickBot="1" x14ac:dyDescent="0.35"/>
    <row r="18" spans="1:11" ht="33.75" customHeight="1" thickBot="1" x14ac:dyDescent="0.35">
      <c r="A18" s="129" t="s">
        <v>40</v>
      </c>
      <c r="B18" s="130"/>
      <c r="C18" s="130"/>
      <c r="D18" s="130"/>
      <c r="E18" s="131"/>
      <c r="F18" s="44"/>
      <c r="G18" s="132" t="s">
        <v>19</v>
      </c>
      <c r="H18" s="133"/>
      <c r="I18" s="134"/>
      <c r="J18" s="46"/>
      <c r="K18" s="46"/>
    </row>
    <row r="19" spans="1:11" ht="18" customHeight="1" x14ac:dyDescent="0.3">
      <c r="A19" s="24"/>
      <c r="B19" s="39" t="str">
        <f>C12</f>
        <v xml:space="preserve">Intervención </v>
      </c>
      <c r="C19" s="39" t="str">
        <f>C13</f>
        <v>Control</v>
      </c>
      <c r="D19" s="41"/>
      <c r="E19" s="41"/>
      <c r="F19" s="41"/>
      <c r="G19" s="40" t="str">
        <f>C12</f>
        <v xml:space="preserve">Intervención </v>
      </c>
      <c r="H19" s="40" t="str">
        <f>C13</f>
        <v>Control</v>
      </c>
      <c r="I19" s="41"/>
      <c r="J19" s="41"/>
      <c r="K19" s="41"/>
    </row>
    <row r="20" spans="1:11" ht="26" x14ac:dyDescent="0.3">
      <c r="A20" s="25" t="s">
        <v>12</v>
      </c>
      <c r="B20" s="38" t="s">
        <v>7</v>
      </c>
      <c r="C20" s="53" t="s">
        <v>7</v>
      </c>
      <c r="D20" s="38" t="s">
        <v>8</v>
      </c>
      <c r="E20" s="38" t="s">
        <v>8</v>
      </c>
      <c r="F20" s="46"/>
      <c r="G20" s="38" t="s">
        <v>20</v>
      </c>
      <c r="H20" s="38" t="s">
        <v>20</v>
      </c>
      <c r="I20" s="38" t="s">
        <v>21</v>
      </c>
      <c r="J20" s="46"/>
      <c r="K20" s="46"/>
    </row>
    <row r="21" spans="1:11" x14ac:dyDescent="0.3">
      <c r="A21" s="26" t="str">
        <f>CONCATENATE(G7," ",G6)</f>
        <v>12 meses</v>
      </c>
      <c r="B21" s="40" t="str">
        <f>F12</f>
        <v>meses</v>
      </c>
      <c r="C21" s="54" t="str">
        <f>F12</f>
        <v>meses</v>
      </c>
      <c r="D21" s="40" t="str">
        <f>G15</f>
        <v>meses</v>
      </c>
      <c r="E21" s="40" t="str">
        <f>G16</f>
        <v>días</v>
      </c>
      <c r="F21" s="46"/>
      <c r="G21" s="40" t="s">
        <v>1</v>
      </c>
      <c r="H21" s="40" t="s">
        <v>1</v>
      </c>
      <c r="I21" s="40" t="s">
        <v>1</v>
      </c>
      <c r="J21" s="46"/>
      <c r="K21" s="46"/>
    </row>
    <row r="22" spans="1:11" s="28" customFormat="1" ht="5.25" customHeight="1" x14ac:dyDescent="0.3">
      <c r="A22" s="27"/>
      <c r="B22" s="41"/>
      <c r="C22" s="41"/>
      <c r="D22" s="41"/>
      <c r="E22" s="41"/>
      <c r="F22" s="46"/>
      <c r="G22" s="41"/>
      <c r="H22" s="27"/>
      <c r="I22" s="27"/>
      <c r="J22" s="55"/>
      <c r="K22" s="55"/>
    </row>
    <row r="23" spans="1:11" ht="41.25" customHeight="1" x14ac:dyDescent="0.45">
      <c r="A23" s="56" t="str">
        <f>A6</f>
        <v>Supervivencia libre de enfermedad</v>
      </c>
      <c r="B23" s="52">
        <f>E12</f>
        <v>4.9870129870129869</v>
      </c>
      <c r="C23" s="52">
        <f>E13</f>
        <v>1.015116031509474</v>
      </c>
      <c r="D23" s="52">
        <f>F15</f>
        <v>3.9718969555035128</v>
      </c>
      <c r="E23" s="137">
        <f>F16</f>
        <v>120.89461358313817</v>
      </c>
      <c r="F23" s="74"/>
      <c r="G23" s="52">
        <v>6</v>
      </c>
      <c r="H23" s="52">
        <v>1</v>
      </c>
      <c r="I23" s="52">
        <f>G23-H23</f>
        <v>5</v>
      </c>
      <c r="J23" s="46"/>
      <c r="K23" s="46"/>
    </row>
    <row r="24" spans="1:11" ht="3.75" customHeight="1" x14ac:dyDescent="0.3">
      <c r="A24" s="57"/>
      <c r="B24" s="58"/>
      <c r="C24" s="58"/>
      <c r="D24" s="58"/>
      <c r="E24" s="46"/>
      <c r="F24" s="46"/>
      <c r="G24" s="45"/>
      <c r="H24" s="46"/>
      <c r="I24" s="46"/>
      <c r="J24" s="46"/>
      <c r="K24" s="46"/>
    </row>
    <row r="25" spans="1:11" ht="27.75" customHeight="1" x14ac:dyDescent="0.3">
      <c r="A25" s="135" t="s">
        <v>6</v>
      </c>
      <c r="B25" s="135"/>
      <c r="C25" s="135"/>
      <c r="D25" s="135"/>
      <c r="E25" s="135"/>
      <c r="F25" s="46"/>
      <c r="G25" s="46"/>
      <c r="H25" s="46"/>
      <c r="I25" s="46"/>
      <c r="J25" s="46"/>
      <c r="K25" s="46"/>
    </row>
    <row r="26" spans="1:11" x14ac:dyDescent="0.3">
      <c r="A26" s="46"/>
      <c r="B26" s="46"/>
      <c r="C26" s="46"/>
      <c r="D26" s="46"/>
      <c r="E26" s="46"/>
      <c r="F26" s="46"/>
      <c r="G26" s="78" t="s">
        <v>24</v>
      </c>
      <c r="H26" s="59" t="str">
        <f>F11</f>
        <v>meses</v>
      </c>
      <c r="I26" s="46"/>
      <c r="J26" s="46"/>
      <c r="K26" s="59" t="s">
        <v>4</v>
      </c>
    </row>
    <row r="27" spans="1:11" x14ac:dyDescent="0.3">
      <c r="A27" s="46"/>
      <c r="B27" s="46"/>
      <c r="C27" s="46"/>
      <c r="D27" s="46"/>
      <c r="E27" s="46"/>
      <c r="F27" s="46"/>
      <c r="G27" s="60" t="s">
        <v>13</v>
      </c>
      <c r="H27" s="76">
        <f>G7-H28-H29</f>
        <v>7.0129870129870122</v>
      </c>
      <c r="I27" s="61">
        <f>H27/H30</f>
        <v>0.58441558441558439</v>
      </c>
      <c r="J27" s="46"/>
      <c r="K27" s="62">
        <f>H27*365.25/12</f>
        <v>213.45779220779218</v>
      </c>
    </row>
    <row r="28" spans="1:11" x14ac:dyDescent="0.3">
      <c r="A28" s="46"/>
      <c r="B28" s="46"/>
      <c r="C28" s="46"/>
      <c r="D28" s="46"/>
      <c r="E28" s="46"/>
      <c r="F28" s="63"/>
      <c r="G28" s="64" t="s">
        <v>15</v>
      </c>
      <c r="H28" s="77">
        <f>D23</f>
        <v>3.9718969555035128</v>
      </c>
      <c r="I28" s="65">
        <f>H28/H30</f>
        <v>0.33099141295862605</v>
      </c>
      <c r="J28" s="63"/>
      <c r="K28" s="66">
        <f t="shared" ref="K28:K30" si="0">H28*365.25/12</f>
        <v>120.89461358313817</v>
      </c>
    </row>
    <row r="29" spans="1:11" x14ac:dyDescent="0.3">
      <c r="A29" s="46"/>
      <c r="B29" s="46"/>
      <c r="C29" s="46"/>
      <c r="D29" s="46"/>
      <c r="E29" s="46"/>
      <c r="F29" s="67"/>
      <c r="G29" s="68" t="s">
        <v>14</v>
      </c>
      <c r="H29" s="69">
        <f>C23</f>
        <v>1.015116031509474</v>
      </c>
      <c r="I29" s="70">
        <f>H29/H30</f>
        <v>8.4593002625789504E-2</v>
      </c>
      <c r="J29" s="67"/>
      <c r="K29" s="71">
        <f t="shared" si="0"/>
        <v>30.897594209069613</v>
      </c>
    </row>
    <row r="30" spans="1:11" x14ac:dyDescent="0.3">
      <c r="A30" s="46"/>
      <c r="B30" s="46"/>
      <c r="C30" s="46"/>
      <c r="D30" s="46"/>
      <c r="E30" s="46"/>
      <c r="F30" s="46"/>
      <c r="G30" s="46"/>
      <c r="H30" s="72">
        <f>SUM(H27:H29)</f>
        <v>12</v>
      </c>
      <c r="I30" s="46"/>
      <c r="J30" s="46"/>
      <c r="K30" s="73">
        <f t="shared" si="0"/>
        <v>365.25</v>
      </c>
    </row>
    <row r="31" spans="1:1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3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x14ac:dyDescent="0.3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3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x14ac:dyDescent="0.3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x14ac:dyDescent="0.3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2"/>
  <sheetViews>
    <sheetView zoomScale="70" zoomScaleNormal="70" workbookViewId="0"/>
  </sheetViews>
  <sheetFormatPr baseColWidth="10" defaultRowHeight="13" x14ac:dyDescent="0.3"/>
  <cols>
    <col min="1" max="1" width="24.453125" style="2" customWidth="1"/>
    <col min="2" max="2" width="18" style="2" customWidth="1"/>
    <col min="3" max="3" width="15.453125" style="2" customWidth="1"/>
    <col min="4" max="4" width="14" style="2" customWidth="1"/>
    <col min="5" max="5" width="19.453125" style="2" customWidth="1"/>
    <col min="6" max="6" width="12.26953125" style="2" customWidth="1"/>
    <col min="7" max="7" width="12.81640625" style="2" customWidth="1"/>
    <col min="8" max="8" width="17.453125" style="2" customWidth="1"/>
    <col min="9" max="9" width="15.81640625" style="2" customWidth="1"/>
    <col min="10" max="12" width="11.453125" style="2"/>
    <col min="13" max="13" width="13.1796875" style="2" customWidth="1"/>
    <col min="14" max="256" width="11.453125" style="2"/>
    <col min="257" max="257" width="24.453125" style="2" customWidth="1"/>
    <col min="258" max="258" width="16.453125" style="2" customWidth="1"/>
    <col min="259" max="259" width="15.453125" style="2" customWidth="1"/>
    <col min="260" max="260" width="13.26953125" style="2" customWidth="1"/>
    <col min="261" max="261" width="22.81640625" style="2" customWidth="1"/>
    <col min="262" max="262" width="14.1796875" style="2" customWidth="1"/>
    <col min="263" max="263" width="11.453125" style="2"/>
    <col min="264" max="264" width="17.453125" style="2" customWidth="1"/>
    <col min="265" max="512" width="11.453125" style="2"/>
    <col min="513" max="513" width="24.453125" style="2" customWidth="1"/>
    <col min="514" max="514" width="16.453125" style="2" customWidth="1"/>
    <col min="515" max="515" width="15.453125" style="2" customWidth="1"/>
    <col min="516" max="516" width="13.26953125" style="2" customWidth="1"/>
    <col min="517" max="517" width="22.81640625" style="2" customWidth="1"/>
    <col min="518" max="518" width="14.1796875" style="2" customWidth="1"/>
    <col min="519" max="519" width="11.453125" style="2"/>
    <col min="520" max="520" width="17.453125" style="2" customWidth="1"/>
    <col min="521" max="768" width="11.453125" style="2"/>
    <col min="769" max="769" width="24.453125" style="2" customWidth="1"/>
    <col min="770" max="770" width="16.453125" style="2" customWidth="1"/>
    <col min="771" max="771" width="15.453125" style="2" customWidth="1"/>
    <col min="772" max="772" width="13.26953125" style="2" customWidth="1"/>
    <col min="773" max="773" width="22.81640625" style="2" customWidth="1"/>
    <col min="774" max="774" width="14.1796875" style="2" customWidth="1"/>
    <col min="775" max="775" width="11.453125" style="2"/>
    <col min="776" max="776" width="17.453125" style="2" customWidth="1"/>
    <col min="777" max="1024" width="11.453125" style="2"/>
    <col min="1025" max="1025" width="24.453125" style="2" customWidth="1"/>
    <col min="1026" max="1026" width="16.453125" style="2" customWidth="1"/>
    <col min="1027" max="1027" width="15.453125" style="2" customWidth="1"/>
    <col min="1028" max="1028" width="13.26953125" style="2" customWidth="1"/>
    <col min="1029" max="1029" width="22.81640625" style="2" customWidth="1"/>
    <col min="1030" max="1030" width="14.1796875" style="2" customWidth="1"/>
    <col min="1031" max="1031" width="11.453125" style="2"/>
    <col min="1032" max="1032" width="17.453125" style="2" customWidth="1"/>
    <col min="1033" max="1280" width="11.453125" style="2"/>
    <col min="1281" max="1281" width="24.453125" style="2" customWidth="1"/>
    <col min="1282" max="1282" width="16.453125" style="2" customWidth="1"/>
    <col min="1283" max="1283" width="15.453125" style="2" customWidth="1"/>
    <col min="1284" max="1284" width="13.26953125" style="2" customWidth="1"/>
    <col min="1285" max="1285" width="22.81640625" style="2" customWidth="1"/>
    <col min="1286" max="1286" width="14.1796875" style="2" customWidth="1"/>
    <col min="1287" max="1287" width="11.453125" style="2"/>
    <col min="1288" max="1288" width="17.453125" style="2" customWidth="1"/>
    <col min="1289" max="1536" width="11.453125" style="2"/>
    <col min="1537" max="1537" width="24.453125" style="2" customWidth="1"/>
    <col min="1538" max="1538" width="16.453125" style="2" customWidth="1"/>
    <col min="1539" max="1539" width="15.453125" style="2" customWidth="1"/>
    <col min="1540" max="1540" width="13.26953125" style="2" customWidth="1"/>
    <col min="1541" max="1541" width="22.81640625" style="2" customWidth="1"/>
    <col min="1542" max="1542" width="14.1796875" style="2" customWidth="1"/>
    <col min="1543" max="1543" width="11.453125" style="2"/>
    <col min="1544" max="1544" width="17.453125" style="2" customWidth="1"/>
    <col min="1545" max="1792" width="11.453125" style="2"/>
    <col min="1793" max="1793" width="24.453125" style="2" customWidth="1"/>
    <col min="1794" max="1794" width="16.453125" style="2" customWidth="1"/>
    <col min="1795" max="1795" width="15.453125" style="2" customWidth="1"/>
    <col min="1796" max="1796" width="13.26953125" style="2" customWidth="1"/>
    <col min="1797" max="1797" width="22.81640625" style="2" customWidth="1"/>
    <col min="1798" max="1798" width="14.1796875" style="2" customWidth="1"/>
    <col min="1799" max="1799" width="11.453125" style="2"/>
    <col min="1800" max="1800" width="17.453125" style="2" customWidth="1"/>
    <col min="1801" max="2048" width="11.453125" style="2"/>
    <col min="2049" max="2049" width="24.453125" style="2" customWidth="1"/>
    <col min="2050" max="2050" width="16.453125" style="2" customWidth="1"/>
    <col min="2051" max="2051" width="15.453125" style="2" customWidth="1"/>
    <col min="2052" max="2052" width="13.26953125" style="2" customWidth="1"/>
    <col min="2053" max="2053" width="22.81640625" style="2" customWidth="1"/>
    <col min="2054" max="2054" width="14.1796875" style="2" customWidth="1"/>
    <col min="2055" max="2055" width="11.453125" style="2"/>
    <col min="2056" max="2056" width="17.453125" style="2" customWidth="1"/>
    <col min="2057" max="2304" width="11.453125" style="2"/>
    <col min="2305" max="2305" width="24.453125" style="2" customWidth="1"/>
    <col min="2306" max="2306" width="16.453125" style="2" customWidth="1"/>
    <col min="2307" max="2307" width="15.453125" style="2" customWidth="1"/>
    <col min="2308" max="2308" width="13.26953125" style="2" customWidth="1"/>
    <col min="2309" max="2309" width="22.81640625" style="2" customWidth="1"/>
    <col min="2310" max="2310" width="14.1796875" style="2" customWidth="1"/>
    <col min="2311" max="2311" width="11.453125" style="2"/>
    <col min="2312" max="2312" width="17.453125" style="2" customWidth="1"/>
    <col min="2313" max="2560" width="11.453125" style="2"/>
    <col min="2561" max="2561" width="24.453125" style="2" customWidth="1"/>
    <col min="2562" max="2562" width="16.453125" style="2" customWidth="1"/>
    <col min="2563" max="2563" width="15.453125" style="2" customWidth="1"/>
    <col min="2564" max="2564" width="13.26953125" style="2" customWidth="1"/>
    <col min="2565" max="2565" width="22.81640625" style="2" customWidth="1"/>
    <col min="2566" max="2566" width="14.1796875" style="2" customWidth="1"/>
    <col min="2567" max="2567" width="11.453125" style="2"/>
    <col min="2568" max="2568" width="17.453125" style="2" customWidth="1"/>
    <col min="2569" max="2816" width="11.453125" style="2"/>
    <col min="2817" max="2817" width="24.453125" style="2" customWidth="1"/>
    <col min="2818" max="2818" width="16.453125" style="2" customWidth="1"/>
    <col min="2819" max="2819" width="15.453125" style="2" customWidth="1"/>
    <col min="2820" max="2820" width="13.26953125" style="2" customWidth="1"/>
    <col min="2821" max="2821" width="22.81640625" style="2" customWidth="1"/>
    <col min="2822" max="2822" width="14.1796875" style="2" customWidth="1"/>
    <col min="2823" max="2823" width="11.453125" style="2"/>
    <col min="2824" max="2824" width="17.453125" style="2" customWidth="1"/>
    <col min="2825" max="3072" width="11.453125" style="2"/>
    <col min="3073" max="3073" width="24.453125" style="2" customWidth="1"/>
    <col min="3074" max="3074" width="16.453125" style="2" customWidth="1"/>
    <col min="3075" max="3075" width="15.453125" style="2" customWidth="1"/>
    <col min="3076" max="3076" width="13.26953125" style="2" customWidth="1"/>
    <col min="3077" max="3077" width="22.81640625" style="2" customWidth="1"/>
    <col min="3078" max="3078" width="14.1796875" style="2" customWidth="1"/>
    <col min="3079" max="3079" width="11.453125" style="2"/>
    <col min="3080" max="3080" width="17.453125" style="2" customWidth="1"/>
    <col min="3081" max="3328" width="11.453125" style="2"/>
    <col min="3329" max="3329" width="24.453125" style="2" customWidth="1"/>
    <col min="3330" max="3330" width="16.453125" style="2" customWidth="1"/>
    <col min="3331" max="3331" width="15.453125" style="2" customWidth="1"/>
    <col min="3332" max="3332" width="13.26953125" style="2" customWidth="1"/>
    <col min="3333" max="3333" width="22.81640625" style="2" customWidth="1"/>
    <col min="3334" max="3334" width="14.1796875" style="2" customWidth="1"/>
    <col min="3335" max="3335" width="11.453125" style="2"/>
    <col min="3336" max="3336" width="17.453125" style="2" customWidth="1"/>
    <col min="3337" max="3584" width="11.453125" style="2"/>
    <col min="3585" max="3585" width="24.453125" style="2" customWidth="1"/>
    <col min="3586" max="3586" width="16.453125" style="2" customWidth="1"/>
    <col min="3587" max="3587" width="15.453125" style="2" customWidth="1"/>
    <col min="3588" max="3588" width="13.26953125" style="2" customWidth="1"/>
    <col min="3589" max="3589" width="22.81640625" style="2" customWidth="1"/>
    <col min="3590" max="3590" width="14.1796875" style="2" customWidth="1"/>
    <col min="3591" max="3591" width="11.453125" style="2"/>
    <col min="3592" max="3592" width="17.453125" style="2" customWidth="1"/>
    <col min="3593" max="3840" width="11.453125" style="2"/>
    <col min="3841" max="3841" width="24.453125" style="2" customWidth="1"/>
    <col min="3842" max="3842" width="16.453125" style="2" customWidth="1"/>
    <col min="3843" max="3843" width="15.453125" style="2" customWidth="1"/>
    <col min="3844" max="3844" width="13.26953125" style="2" customWidth="1"/>
    <col min="3845" max="3845" width="22.81640625" style="2" customWidth="1"/>
    <col min="3846" max="3846" width="14.1796875" style="2" customWidth="1"/>
    <col min="3847" max="3847" width="11.453125" style="2"/>
    <col min="3848" max="3848" width="17.453125" style="2" customWidth="1"/>
    <col min="3849" max="4096" width="11.453125" style="2"/>
    <col min="4097" max="4097" width="24.453125" style="2" customWidth="1"/>
    <col min="4098" max="4098" width="16.453125" style="2" customWidth="1"/>
    <col min="4099" max="4099" width="15.453125" style="2" customWidth="1"/>
    <col min="4100" max="4100" width="13.26953125" style="2" customWidth="1"/>
    <col min="4101" max="4101" width="22.81640625" style="2" customWidth="1"/>
    <col min="4102" max="4102" width="14.1796875" style="2" customWidth="1"/>
    <col min="4103" max="4103" width="11.453125" style="2"/>
    <col min="4104" max="4104" width="17.453125" style="2" customWidth="1"/>
    <col min="4105" max="4352" width="11.453125" style="2"/>
    <col min="4353" max="4353" width="24.453125" style="2" customWidth="1"/>
    <col min="4354" max="4354" width="16.453125" style="2" customWidth="1"/>
    <col min="4355" max="4355" width="15.453125" style="2" customWidth="1"/>
    <col min="4356" max="4356" width="13.26953125" style="2" customWidth="1"/>
    <col min="4357" max="4357" width="22.81640625" style="2" customWidth="1"/>
    <col min="4358" max="4358" width="14.1796875" style="2" customWidth="1"/>
    <col min="4359" max="4359" width="11.453125" style="2"/>
    <col min="4360" max="4360" width="17.453125" style="2" customWidth="1"/>
    <col min="4361" max="4608" width="11.453125" style="2"/>
    <col min="4609" max="4609" width="24.453125" style="2" customWidth="1"/>
    <col min="4610" max="4610" width="16.453125" style="2" customWidth="1"/>
    <col min="4611" max="4611" width="15.453125" style="2" customWidth="1"/>
    <col min="4612" max="4612" width="13.26953125" style="2" customWidth="1"/>
    <col min="4613" max="4613" width="22.81640625" style="2" customWidth="1"/>
    <col min="4614" max="4614" width="14.1796875" style="2" customWidth="1"/>
    <col min="4615" max="4615" width="11.453125" style="2"/>
    <col min="4616" max="4616" width="17.453125" style="2" customWidth="1"/>
    <col min="4617" max="4864" width="11.453125" style="2"/>
    <col min="4865" max="4865" width="24.453125" style="2" customWidth="1"/>
    <col min="4866" max="4866" width="16.453125" style="2" customWidth="1"/>
    <col min="4867" max="4867" width="15.453125" style="2" customWidth="1"/>
    <col min="4868" max="4868" width="13.26953125" style="2" customWidth="1"/>
    <col min="4869" max="4869" width="22.81640625" style="2" customWidth="1"/>
    <col min="4870" max="4870" width="14.1796875" style="2" customWidth="1"/>
    <col min="4871" max="4871" width="11.453125" style="2"/>
    <col min="4872" max="4872" width="17.453125" style="2" customWidth="1"/>
    <col min="4873" max="5120" width="11.453125" style="2"/>
    <col min="5121" max="5121" width="24.453125" style="2" customWidth="1"/>
    <col min="5122" max="5122" width="16.453125" style="2" customWidth="1"/>
    <col min="5123" max="5123" width="15.453125" style="2" customWidth="1"/>
    <col min="5124" max="5124" width="13.26953125" style="2" customWidth="1"/>
    <col min="5125" max="5125" width="22.81640625" style="2" customWidth="1"/>
    <col min="5126" max="5126" width="14.1796875" style="2" customWidth="1"/>
    <col min="5127" max="5127" width="11.453125" style="2"/>
    <col min="5128" max="5128" width="17.453125" style="2" customWidth="1"/>
    <col min="5129" max="5376" width="11.453125" style="2"/>
    <col min="5377" max="5377" width="24.453125" style="2" customWidth="1"/>
    <col min="5378" max="5378" width="16.453125" style="2" customWidth="1"/>
    <col min="5379" max="5379" width="15.453125" style="2" customWidth="1"/>
    <col min="5380" max="5380" width="13.26953125" style="2" customWidth="1"/>
    <col min="5381" max="5381" width="22.81640625" style="2" customWidth="1"/>
    <col min="5382" max="5382" width="14.1796875" style="2" customWidth="1"/>
    <col min="5383" max="5383" width="11.453125" style="2"/>
    <col min="5384" max="5384" width="17.453125" style="2" customWidth="1"/>
    <col min="5385" max="5632" width="11.453125" style="2"/>
    <col min="5633" max="5633" width="24.453125" style="2" customWidth="1"/>
    <col min="5634" max="5634" width="16.453125" style="2" customWidth="1"/>
    <col min="5635" max="5635" width="15.453125" style="2" customWidth="1"/>
    <col min="5636" max="5636" width="13.26953125" style="2" customWidth="1"/>
    <col min="5637" max="5637" width="22.81640625" style="2" customWidth="1"/>
    <col min="5638" max="5638" width="14.1796875" style="2" customWidth="1"/>
    <col min="5639" max="5639" width="11.453125" style="2"/>
    <col min="5640" max="5640" width="17.453125" style="2" customWidth="1"/>
    <col min="5641" max="5888" width="11.453125" style="2"/>
    <col min="5889" max="5889" width="24.453125" style="2" customWidth="1"/>
    <col min="5890" max="5890" width="16.453125" style="2" customWidth="1"/>
    <col min="5891" max="5891" width="15.453125" style="2" customWidth="1"/>
    <col min="5892" max="5892" width="13.26953125" style="2" customWidth="1"/>
    <col min="5893" max="5893" width="22.81640625" style="2" customWidth="1"/>
    <col min="5894" max="5894" width="14.1796875" style="2" customWidth="1"/>
    <col min="5895" max="5895" width="11.453125" style="2"/>
    <col min="5896" max="5896" width="17.453125" style="2" customWidth="1"/>
    <col min="5897" max="6144" width="11.453125" style="2"/>
    <col min="6145" max="6145" width="24.453125" style="2" customWidth="1"/>
    <col min="6146" max="6146" width="16.453125" style="2" customWidth="1"/>
    <col min="6147" max="6147" width="15.453125" style="2" customWidth="1"/>
    <col min="6148" max="6148" width="13.26953125" style="2" customWidth="1"/>
    <col min="6149" max="6149" width="22.81640625" style="2" customWidth="1"/>
    <col min="6150" max="6150" width="14.1796875" style="2" customWidth="1"/>
    <col min="6151" max="6151" width="11.453125" style="2"/>
    <col min="6152" max="6152" width="17.453125" style="2" customWidth="1"/>
    <col min="6153" max="6400" width="11.453125" style="2"/>
    <col min="6401" max="6401" width="24.453125" style="2" customWidth="1"/>
    <col min="6402" max="6402" width="16.453125" style="2" customWidth="1"/>
    <col min="6403" max="6403" width="15.453125" style="2" customWidth="1"/>
    <col min="6404" max="6404" width="13.26953125" style="2" customWidth="1"/>
    <col min="6405" max="6405" width="22.81640625" style="2" customWidth="1"/>
    <col min="6406" max="6406" width="14.1796875" style="2" customWidth="1"/>
    <col min="6407" max="6407" width="11.453125" style="2"/>
    <col min="6408" max="6408" width="17.453125" style="2" customWidth="1"/>
    <col min="6409" max="6656" width="11.453125" style="2"/>
    <col min="6657" max="6657" width="24.453125" style="2" customWidth="1"/>
    <col min="6658" max="6658" width="16.453125" style="2" customWidth="1"/>
    <col min="6659" max="6659" width="15.453125" style="2" customWidth="1"/>
    <col min="6660" max="6660" width="13.26953125" style="2" customWidth="1"/>
    <col min="6661" max="6661" width="22.81640625" style="2" customWidth="1"/>
    <col min="6662" max="6662" width="14.1796875" style="2" customWidth="1"/>
    <col min="6663" max="6663" width="11.453125" style="2"/>
    <col min="6664" max="6664" width="17.453125" style="2" customWidth="1"/>
    <col min="6665" max="6912" width="11.453125" style="2"/>
    <col min="6913" max="6913" width="24.453125" style="2" customWidth="1"/>
    <col min="6914" max="6914" width="16.453125" style="2" customWidth="1"/>
    <col min="6915" max="6915" width="15.453125" style="2" customWidth="1"/>
    <col min="6916" max="6916" width="13.26953125" style="2" customWidth="1"/>
    <col min="6917" max="6917" width="22.81640625" style="2" customWidth="1"/>
    <col min="6918" max="6918" width="14.1796875" style="2" customWidth="1"/>
    <col min="6919" max="6919" width="11.453125" style="2"/>
    <col min="6920" max="6920" width="17.453125" style="2" customWidth="1"/>
    <col min="6921" max="7168" width="11.453125" style="2"/>
    <col min="7169" max="7169" width="24.453125" style="2" customWidth="1"/>
    <col min="7170" max="7170" width="16.453125" style="2" customWidth="1"/>
    <col min="7171" max="7171" width="15.453125" style="2" customWidth="1"/>
    <col min="7172" max="7172" width="13.26953125" style="2" customWidth="1"/>
    <col min="7173" max="7173" width="22.81640625" style="2" customWidth="1"/>
    <col min="7174" max="7174" width="14.1796875" style="2" customWidth="1"/>
    <col min="7175" max="7175" width="11.453125" style="2"/>
    <col min="7176" max="7176" width="17.453125" style="2" customWidth="1"/>
    <col min="7177" max="7424" width="11.453125" style="2"/>
    <col min="7425" max="7425" width="24.453125" style="2" customWidth="1"/>
    <col min="7426" max="7426" width="16.453125" style="2" customWidth="1"/>
    <col min="7427" max="7427" width="15.453125" style="2" customWidth="1"/>
    <col min="7428" max="7428" width="13.26953125" style="2" customWidth="1"/>
    <col min="7429" max="7429" width="22.81640625" style="2" customWidth="1"/>
    <col min="7430" max="7430" width="14.1796875" style="2" customWidth="1"/>
    <col min="7431" max="7431" width="11.453125" style="2"/>
    <col min="7432" max="7432" width="17.453125" style="2" customWidth="1"/>
    <col min="7433" max="7680" width="11.453125" style="2"/>
    <col min="7681" max="7681" width="24.453125" style="2" customWidth="1"/>
    <col min="7682" max="7682" width="16.453125" style="2" customWidth="1"/>
    <col min="7683" max="7683" width="15.453125" style="2" customWidth="1"/>
    <col min="7684" max="7684" width="13.26953125" style="2" customWidth="1"/>
    <col min="7685" max="7685" width="22.81640625" style="2" customWidth="1"/>
    <col min="7686" max="7686" width="14.1796875" style="2" customWidth="1"/>
    <col min="7687" max="7687" width="11.453125" style="2"/>
    <col min="7688" max="7688" width="17.453125" style="2" customWidth="1"/>
    <col min="7689" max="7936" width="11.453125" style="2"/>
    <col min="7937" max="7937" width="24.453125" style="2" customWidth="1"/>
    <col min="7938" max="7938" width="16.453125" style="2" customWidth="1"/>
    <col min="7939" max="7939" width="15.453125" style="2" customWidth="1"/>
    <col min="7940" max="7940" width="13.26953125" style="2" customWidth="1"/>
    <col min="7941" max="7941" width="22.81640625" style="2" customWidth="1"/>
    <col min="7942" max="7942" width="14.1796875" style="2" customWidth="1"/>
    <col min="7943" max="7943" width="11.453125" style="2"/>
    <col min="7944" max="7944" width="17.453125" style="2" customWidth="1"/>
    <col min="7945" max="8192" width="11.453125" style="2"/>
    <col min="8193" max="8193" width="24.453125" style="2" customWidth="1"/>
    <col min="8194" max="8194" width="16.453125" style="2" customWidth="1"/>
    <col min="8195" max="8195" width="15.453125" style="2" customWidth="1"/>
    <col min="8196" max="8196" width="13.26953125" style="2" customWidth="1"/>
    <col min="8197" max="8197" width="22.81640625" style="2" customWidth="1"/>
    <col min="8198" max="8198" width="14.1796875" style="2" customWidth="1"/>
    <col min="8199" max="8199" width="11.453125" style="2"/>
    <col min="8200" max="8200" width="17.453125" style="2" customWidth="1"/>
    <col min="8201" max="8448" width="11.453125" style="2"/>
    <col min="8449" max="8449" width="24.453125" style="2" customWidth="1"/>
    <col min="8450" max="8450" width="16.453125" style="2" customWidth="1"/>
    <col min="8451" max="8451" width="15.453125" style="2" customWidth="1"/>
    <col min="8452" max="8452" width="13.26953125" style="2" customWidth="1"/>
    <col min="8453" max="8453" width="22.81640625" style="2" customWidth="1"/>
    <col min="8454" max="8454" width="14.1796875" style="2" customWidth="1"/>
    <col min="8455" max="8455" width="11.453125" style="2"/>
    <col min="8456" max="8456" width="17.453125" style="2" customWidth="1"/>
    <col min="8457" max="8704" width="11.453125" style="2"/>
    <col min="8705" max="8705" width="24.453125" style="2" customWidth="1"/>
    <col min="8706" max="8706" width="16.453125" style="2" customWidth="1"/>
    <col min="8707" max="8707" width="15.453125" style="2" customWidth="1"/>
    <col min="8708" max="8708" width="13.26953125" style="2" customWidth="1"/>
    <col min="8709" max="8709" width="22.81640625" style="2" customWidth="1"/>
    <col min="8710" max="8710" width="14.1796875" style="2" customWidth="1"/>
    <col min="8711" max="8711" width="11.453125" style="2"/>
    <col min="8712" max="8712" width="17.453125" style="2" customWidth="1"/>
    <col min="8713" max="8960" width="11.453125" style="2"/>
    <col min="8961" max="8961" width="24.453125" style="2" customWidth="1"/>
    <col min="8962" max="8962" width="16.453125" style="2" customWidth="1"/>
    <col min="8963" max="8963" width="15.453125" style="2" customWidth="1"/>
    <col min="8964" max="8964" width="13.26953125" style="2" customWidth="1"/>
    <col min="8965" max="8965" width="22.81640625" style="2" customWidth="1"/>
    <col min="8966" max="8966" width="14.1796875" style="2" customWidth="1"/>
    <col min="8967" max="8967" width="11.453125" style="2"/>
    <col min="8968" max="8968" width="17.453125" style="2" customWidth="1"/>
    <col min="8969" max="9216" width="11.453125" style="2"/>
    <col min="9217" max="9217" width="24.453125" style="2" customWidth="1"/>
    <col min="9218" max="9218" width="16.453125" style="2" customWidth="1"/>
    <col min="9219" max="9219" width="15.453125" style="2" customWidth="1"/>
    <col min="9220" max="9220" width="13.26953125" style="2" customWidth="1"/>
    <col min="9221" max="9221" width="22.81640625" style="2" customWidth="1"/>
    <col min="9222" max="9222" width="14.1796875" style="2" customWidth="1"/>
    <col min="9223" max="9223" width="11.453125" style="2"/>
    <col min="9224" max="9224" width="17.453125" style="2" customWidth="1"/>
    <col min="9225" max="9472" width="11.453125" style="2"/>
    <col min="9473" max="9473" width="24.453125" style="2" customWidth="1"/>
    <col min="9474" max="9474" width="16.453125" style="2" customWidth="1"/>
    <col min="9475" max="9475" width="15.453125" style="2" customWidth="1"/>
    <col min="9476" max="9476" width="13.26953125" style="2" customWidth="1"/>
    <col min="9477" max="9477" width="22.81640625" style="2" customWidth="1"/>
    <col min="9478" max="9478" width="14.1796875" style="2" customWidth="1"/>
    <col min="9479" max="9479" width="11.453125" style="2"/>
    <col min="9480" max="9480" width="17.453125" style="2" customWidth="1"/>
    <col min="9481" max="9728" width="11.453125" style="2"/>
    <col min="9729" max="9729" width="24.453125" style="2" customWidth="1"/>
    <col min="9730" max="9730" width="16.453125" style="2" customWidth="1"/>
    <col min="9731" max="9731" width="15.453125" style="2" customWidth="1"/>
    <col min="9732" max="9732" width="13.26953125" style="2" customWidth="1"/>
    <col min="9733" max="9733" width="22.81640625" style="2" customWidth="1"/>
    <col min="9734" max="9734" width="14.1796875" style="2" customWidth="1"/>
    <col min="9735" max="9735" width="11.453125" style="2"/>
    <col min="9736" max="9736" width="17.453125" style="2" customWidth="1"/>
    <col min="9737" max="9984" width="11.453125" style="2"/>
    <col min="9985" max="9985" width="24.453125" style="2" customWidth="1"/>
    <col min="9986" max="9986" width="16.453125" style="2" customWidth="1"/>
    <col min="9987" max="9987" width="15.453125" style="2" customWidth="1"/>
    <col min="9988" max="9988" width="13.26953125" style="2" customWidth="1"/>
    <col min="9989" max="9989" width="22.81640625" style="2" customWidth="1"/>
    <col min="9990" max="9990" width="14.1796875" style="2" customWidth="1"/>
    <col min="9991" max="9991" width="11.453125" style="2"/>
    <col min="9992" max="9992" width="17.453125" style="2" customWidth="1"/>
    <col min="9993" max="10240" width="11.453125" style="2"/>
    <col min="10241" max="10241" width="24.453125" style="2" customWidth="1"/>
    <col min="10242" max="10242" width="16.453125" style="2" customWidth="1"/>
    <col min="10243" max="10243" width="15.453125" style="2" customWidth="1"/>
    <col min="10244" max="10244" width="13.26953125" style="2" customWidth="1"/>
    <col min="10245" max="10245" width="22.81640625" style="2" customWidth="1"/>
    <col min="10246" max="10246" width="14.1796875" style="2" customWidth="1"/>
    <col min="10247" max="10247" width="11.453125" style="2"/>
    <col min="10248" max="10248" width="17.453125" style="2" customWidth="1"/>
    <col min="10249" max="10496" width="11.453125" style="2"/>
    <col min="10497" max="10497" width="24.453125" style="2" customWidth="1"/>
    <col min="10498" max="10498" width="16.453125" style="2" customWidth="1"/>
    <col min="10499" max="10499" width="15.453125" style="2" customWidth="1"/>
    <col min="10500" max="10500" width="13.26953125" style="2" customWidth="1"/>
    <col min="10501" max="10501" width="22.81640625" style="2" customWidth="1"/>
    <col min="10502" max="10502" width="14.1796875" style="2" customWidth="1"/>
    <col min="10503" max="10503" width="11.453125" style="2"/>
    <col min="10504" max="10504" width="17.453125" style="2" customWidth="1"/>
    <col min="10505" max="10752" width="11.453125" style="2"/>
    <col min="10753" max="10753" width="24.453125" style="2" customWidth="1"/>
    <col min="10754" max="10754" width="16.453125" style="2" customWidth="1"/>
    <col min="10755" max="10755" width="15.453125" style="2" customWidth="1"/>
    <col min="10756" max="10756" width="13.26953125" style="2" customWidth="1"/>
    <col min="10757" max="10757" width="22.81640625" style="2" customWidth="1"/>
    <col min="10758" max="10758" width="14.1796875" style="2" customWidth="1"/>
    <col min="10759" max="10759" width="11.453125" style="2"/>
    <col min="10760" max="10760" width="17.453125" style="2" customWidth="1"/>
    <col min="10761" max="11008" width="11.453125" style="2"/>
    <col min="11009" max="11009" width="24.453125" style="2" customWidth="1"/>
    <col min="11010" max="11010" width="16.453125" style="2" customWidth="1"/>
    <col min="11011" max="11011" width="15.453125" style="2" customWidth="1"/>
    <col min="11012" max="11012" width="13.26953125" style="2" customWidth="1"/>
    <col min="11013" max="11013" width="22.81640625" style="2" customWidth="1"/>
    <col min="11014" max="11014" width="14.1796875" style="2" customWidth="1"/>
    <col min="11015" max="11015" width="11.453125" style="2"/>
    <col min="11016" max="11016" width="17.453125" style="2" customWidth="1"/>
    <col min="11017" max="11264" width="11.453125" style="2"/>
    <col min="11265" max="11265" width="24.453125" style="2" customWidth="1"/>
    <col min="11266" max="11266" width="16.453125" style="2" customWidth="1"/>
    <col min="11267" max="11267" width="15.453125" style="2" customWidth="1"/>
    <col min="11268" max="11268" width="13.26953125" style="2" customWidth="1"/>
    <col min="11269" max="11269" width="22.81640625" style="2" customWidth="1"/>
    <col min="11270" max="11270" width="14.1796875" style="2" customWidth="1"/>
    <col min="11271" max="11271" width="11.453125" style="2"/>
    <col min="11272" max="11272" width="17.453125" style="2" customWidth="1"/>
    <col min="11273" max="11520" width="11.453125" style="2"/>
    <col min="11521" max="11521" width="24.453125" style="2" customWidth="1"/>
    <col min="11522" max="11522" width="16.453125" style="2" customWidth="1"/>
    <col min="11523" max="11523" width="15.453125" style="2" customWidth="1"/>
    <col min="11524" max="11524" width="13.26953125" style="2" customWidth="1"/>
    <col min="11525" max="11525" width="22.81640625" style="2" customWidth="1"/>
    <col min="11526" max="11526" width="14.1796875" style="2" customWidth="1"/>
    <col min="11527" max="11527" width="11.453125" style="2"/>
    <col min="11528" max="11528" width="17.453125" style="2" customWidth="1"/>
    <col min="11529" max="11776" width="11.453125" style="2"/>
    <col min="11777" max="11777" width="24.453125" style="2" customWidth="1"/>
    <col min="11778" max="11778" width="16.453125" style="2" customWidth="1"/>
    <col min="11779" max="11779" width="15.453125" style="2" customWidth="1"/>
    <col min="11780" max="11780" width="13.26953125" style="2" customWidth="1"/>
    <col min="11781" max="11781" width="22.81640625" style="2" customWidth="1"/>
    <col min="11782" max="11782" width="14.1796875" style="2" customWidth="1"/>
    <col min="11783" max="11783" width="11.453125" style="2"/>
    <col min="11784" max="11784" width="17.453125" style="2" customWidth="1"/>
    <col min="11785" max="12032" width="11.453125" style="2"/>
    <col min="12033" max="12033" width="24.453125" style="2" customWidth="1"/>
    <col min="12034" max="12034" width="16.453125" style="2" customWidth="1"/>
    <col min="12035" max="12035" width="15.453125" style="2" customWidth="1"/>
    <col min="12036" max="12036" width="13.26953125" style="2" customWidth="1"/>
    <col min="12037" max="12037" width="22.81640625" style="2" customWidth="1"/>
    <col min="12038" max="12038" width="14.1796875" style="2" customWidth="1"/>
    <col min="12039" max="12039" width="11.453125" style="2"/>
    <col min="12040" max="12040" width="17.453125" style="2" customWidth="1"/>
    <col min="12041" max="12288" width="11.453125" style="2"/>
    <col min="12289" max="12289" width="24.453125" style="2" customWidth="1"/>
    <col min="12290" max="12290" width="16.453125" style="2" customWidth="1"/>
    <col min="12291" max="12291" width="15.453125" style="2" customWidth="1"/>
    <col min="12292" max="12292" width="13.26953125" style="2" customWidth="1"/>
    <col min="12293" max="12293" width="22.81640625" style="2" customWidth="1"/>
    <col min="12294" max="12294" width="14.1796875" style="2" customWidth="1"/>
    <col min="12295" max="12295" width="11.453125" style="2"/>
    <col min="12296" max="12296" width="17.453125" style="2" customWidth="1"/>
    <col min="12297" max="12544" width="11.453125" style="2"/>
    <col min="12545" max="12545" width="24.453125" style="2" customWidth="1"/>
    <col min="12546" max="12546" width="16.453125" style="2" customWidth="1"/>
    <col min="12547" max="12547" width="15.453125" style="2" customWidth="1"/>
    <col min="12548" max="12548" width="13.26953125" style="2" customWidth="1"/>
    <col min="12549" max="12549" width="22.81640625" style="2" customWidth="1"/>
    <col min="12550" max="12550" width="14.1796875" style="2" customWidth="1"/>
    <col min="12551" max="12551" width="11.453125" style="2"/>
    <col min="12552" max="12552" width="17.453125" style="2" customWidth="1"/>
    <col min="12553" max="12800" width="11.453125" style="2"/>
    <col min="12801" max="12801" width="24.453125" style="2" customWidth="1"/>
    <col min="12802" max="12802" width="16.453125" style="2" customWidth="1"/>
    <col min="12803" max="12803" width="15.453125" style="2" customWidth="1"/>
    <col min="12804" max="12804" width="13.26953125" style="2" customWidth="1"/>
    <col min="12805" max="12805" width="22.81640625" style="2" customWidth="1"/>
    <col min="12806" max="12806" width="14.1796875" style="2" customWidth="1"/>
    <col min="12807" max="12807" width="11.453125" style="2"/>
    <col min="12808" max="12808" width="17.453125" style="2" customWidth="1"/>
    <col min="12809" max="13056" width="11.453125" style="2"/>
    <col min="13057" max="13057" width="24.453125" style="2" customWidth="1"/>
    <col min="13058" max="13058" width="16.453125" style="2" customWidth="1"/>
    <col min="13059" max="13059" width="15.453125" style="2" customWidth="1"/>
    <col min="13060" max="13060" width="13.26953125" style="2" customWidth="1"/>
    <col min="13061" max="13061" width="22.81640625" style="2" customWidth="1"/>
    <col min="13062" max="13062" width="14.1796875" style="2" customWidth="1"/>
    <col min="13063" max="13063" width="11.453125" style="2"/>
    <col min="13064" max="13064" width="17.453125" style="2" customWidth="1"/>
    <col min="13065" max="13312" width="11.453125" style="2"/>
    <col min="13313" max="13313" width="24.453125" style="2" customWidth="1"/>
    <col min="13314" max="13314" width="16.453125" style="2" customWidth="1"/>
    <col min="13315" max="13315" width="15.453125" style="2" customWidth="1"/>
    <col min="13316" max="13316" width="13.26953125" style="2" customWidth="1"/>
    <col min="13317" max="13317" width="22.81640625" style="2" customWidth="1"/>
    <col min="13318" max="13318" width="14.1796875" style="2" customWidth="1"/>
    <col min="13319" max="13319" width="11.453125" style="2"/>
    <col min="13320" max="13320" width="17.453125" style="2" customWidth="1"/>
    <col min="13321" max="13568" width="11.453125" style="2"/>
    <col min="13569" max="13569" width="24.453125" style="2" customWidth="1"/>
    <col min="13570" max="13570" width="16.453125" style="2" customWidth="1"/>
    <col min="13571" max="13571" width="15.453125" style="2" customWidth="1"/>
    <col min="13572" max="13572" width="13.26953125" style="2" customWidth="1"/>
    <col min="13573" max="13573" width="22.81640625" style="2" customWidth="1"/>
    <col min="13574" max="13574" width="14.1796875" style="2" customWidth="1"/>
    <col min="13575" max="13575" width="11.453125" style="2"/>
    <col min="13576" max="13576" width="17.453125" style="2" customWidth="1"/>
    <col min="13577" max="13824" width="11.453125" style="2"/>
    <col min="13825" max="13825" width="24.453125" style="2" customWidth="1"/>
    <col min="13826" max="13826" width="16.453125" style="2" customWidth="1"/>
    <col min="13827" max="13827" width="15.453125" style="2" customWidth="1"/>
    <col min="13828" max="13828" width="13.26953125" style="2" customWidth="1"/>
    <col min="13829" max="13829" width="22.81640625" style="2" customWidth="1"/>
    <col min="13830" max="13830" width="14.1796875" style="2" customWidth="1"/>
    <col min="13831" max="13831" width="11.453125" style="2"/>
    <col min="13832" max="13832" width="17.453125" style="2" customWidth="1"/>
    <col min="13833" max="14080" width="11.453125" style="2"/>
    <col min="14081" max="14081" width="24.453125" style="2" customWidth="1"/>
    <col min="14082" max="14082" width="16.453125" style="2" customWidth="1"/>
    <col min="14083" max="14083" width="15.453125" style="2" customWidth="1"/>
    <col min="14084" max="14084" width="13.26953125" style="2" customWidth="1"/>
    <col min="14085" max="14085" width="22.81640625" style="2" customWidth="1"/>
    <col min="14086" max="14086" width="14.1796875" style="2" customWidth="1"/>
    <col min="14087" max="14087" width="11.453125" style="2"/>
    <col min="14088" max="14088" width="17.453125" style="2" customWidth="1"/>
    <col min="14089" max="14336" width="11.453125" style="2"/>
    <col min="14337" max="14337" width="24.453125" style="2" customWidth="1"/>
    <col min="14338" max="14338" width="16.453125" style="2" customWidth="1"/>
    <col min="14339" max="14339" width="15.453125" style="2" customWidth="1"/>
    <col min="14340" max="14340" width="13.26953125" style="2" customWidth="1"/>
    <col min="14341" max="14341" width="22.81640625" style="2" customWidth="1"/>
    <col min="14342" max="14342" width="14.1796875" style="2" customWidth="1"/>
    <col min="14343" max="14343" width="11.453125" style="2"/>
    <col min="14344" max="14344" width="17.453125" style="2" customWidth="1"/>
    <col min="14345" max="14592" width="11.453125" style="2"/>
    <col min="14593" max="14593" width="24.453125" style="2" customWidth="1"/>
    <col min="14594" max="14594" width="16.453125" style="2" customWidth="1"/>
    <col min="14595" max="14595" width="15.453125" style="2" customWidth="1"/>
    <col min="14596" max="14596" width="13.26953125" style="2" customWidth="1"/>
    <col min="14597" max="14597" width="22.81640625" style="2" customWidth="1"/>
    <col min="14598" max="14598" width="14.1796875" style="2" customWidth="1"/>
    <col min="14599" max="14599" width="11.453125" style="2"/>
    <col min="14600" max="14600" width="17.453125" style="2" customWidth="1"/>
    <col min="14601" max="14848" width="11.453125" style="2"/>
    <col min="14849" max="14849" width="24.453125" style="2" customWidth="1"/>
    <col min="14850" max="14850" width="16.453125" style="2" customWidth="1"/>
    <col min="14851" max="14851" width="15.453125" style="2" customWidth="1"/>
    <col min="14852" max="14852" width="13.26953125" style="2" customWidth="1"/>
    <col min="14853" max="14853" width="22.81640625" style="2" customWidth="1"/>
    <col min="14854" max="14854" width="14.1796875" style="2" customWidth="1"/>
    <col min="14855" max="14855" width="11.453125" style="2"/>
    <col min="14856" max="14856" width="17.453125" style="2" customWidth="1"/>
    <col min="14857" max="15104" width="11.453125" style="2"/>
    <col min="15105" max="15105" width="24.453125" style="2" customWidth="1"/>
    <col min="15106" max="15106" width="16.453125" style="2" customWidth="1"/>
    <col min="15107" max="15107" width="15.453125" style="2" customWidth="1"/>
    <col min="15108" max="15108" width="13.26953125" style="2" customWidth="1"/>
    <col min="15109" max="15109" width="22.81640625" style="2" customWidth="1"/>
    <col min="15110" max="15110" width="14.1796875" style="2" customWidth="1"/>
    <col min="15111" max="15111" width="11.453125" style="2"/>
    <col min="15112" max="15112" width="17.453125" style="2" customWidth="1"/>
    <col min="15113" max="15360" width="11.453125" style="2"/>
    <col min="15361" max="15361" width="24.453125" style="2" customWidth="1"/>
    <col min="15362" max="15362" width="16.453125" style="2" customWidth="1"/>
    <col min="15363" max="15363" width="15.453125" style="2" customWidth="1"/>
    <col min="15364" max="15364" width="13.26953125" style="2" customWidth="1"/>
    <col min="15365" max="15365" width="22.81640625" style="2" customWidth="1"/>
    <col min="15366" max="15366" width="14.1796875" style="2" customWidth="1"/>
    <col min="15367" max="15367" width="11.453125" style="2"/>
    <col min="15368" max="15368" width="17.453125" style="2" customWidth="1"/>
    <col min="15369" max="15616" width="11.453125" style="2"/>
    <col min="15617" max="15617" width="24.453125" style="2" customWidth="1"/>
    <col min="15618" max="15618" width="16.453125" style="2" customWidth="1"/>
    <col min="15619" max="15619" width="15.453125" style="2" customWidth="1"/>
    <col min="15620" max="15620" width="13.26953125" style="2" customWidth="1"/>
    <col min="15621" max="15621" width="22.81640625" style="2" customWidth="1"/>
    <col min="15622" max="15622" width="14.1796875" style="2" customWidth="1"/>
    <col min="15623" max="15623" width="11.453125" style="2"/>
    <col min="15624" max="15624" width="17.453125" style="2" customWidth="1"/>
    <col min="15625" max="15872" width="11.453125" style="2"/>
    <col min="15873" max="15873" width="24.453125" style="2" customWidth="1"/>
    <col min="15874" max="15874" width="16.453125" style="2" customWidth="1"/>
    <col min="15875" max="15875" width="15.453125" style="2" customWidth="1"/>
    <col min="15876" max="15876" width="13.26953125" style="2" customWidth="1"/>
    <col min="15877" max="15877" width="22.81640625" style="2" customWidth="1"/>
    <col min="15878" max="15878" width="14.1796875" style="2" customWidth="1"/>
    <col min="15879" max="15879" width="11.453125" style="2"/>
    <col min="15880" max="15880" width="17.453125" style="2" customWidth="1"/>
    <col min="15881" max="16128" width="11.453125" style="2"/>
    <col min="16129" max="16129" width="24.453125" style="2" customWidth="1"/>
    <col min="16130" max="16130" width="16.453125" style="2" customWidth="1"/>
    <col min="16131" max="16131" width="15.453125" style="2" customWidth="1"/>
    <col min="16132" max="16132" width="13.26953125" style="2" customWidth="1"/>
    <col min="16133" max="16133" width="22.81640625" style="2" customWidth="1"/>
    <col min="16134" max="16134" width="14.1796875" style="2" customWidth="1"/>
    <col min="16135" max="16135" width="11.453125" style="2"/>
    <col min="16136" max="16136" width="17.453125" style="2" customWidth="1"/>
    <col min="16137" max="16384" width="11.453125" style="2"/>
  </cols>
  <sheetData>
    <row r="1" spans="1:13" ht="6.75" customHeight="1" thickBot="1" x14ac:dyDescent="0.35"/>
    <row r="2" spans="1:13" ht="16" thickBot="1" x14ac:dyDescent="0.35">
      <c r="A2" s="29" t="s">
        <v>9</v>
      </c>
      <c r="B2" s="17"/>
      <c r="C2" s="17"/>
      <c r="D2" s="17"/>
      <c r="E2" s="17"/>
      <c r="F2" s="17"/>
      <c r="G2" s="17"/>
      <c r="H2" s="17"/>
      <c r="I2" s="18"/>
    </row>
    <row r="3" spans="1:13" ht="5.25" customHeight="1" x14ac:dyDescent="0.3"/>
    <row r="4" spans="1:13" ht="14.5" x14ac:dyDescent="0.35">
      <c r="A4" s="1" t="s">
        <v>38</v>
      </c>
    </row>
    <row r="5" spans="1:13" ht="14.5" x14ac:dyDescent="0.35">
      <c r="A5" s="3" t="s">
        <v>37</v>
      </c>
    </row>
    <row r="6" spans="1:13" ht="39" x14ac:dyDescent="0.3">
      <c r="A6" s="83" t="s">
        <v>22</v>
      </c>
      <c r="B6" s="100" t="s">
        <v>16</v>
      </c>
      <c r="F6" s="101" t="s">
        <v>0</v>
      </c>
      <c r="G6" s="35" t="s">
        <v>1</v>
      </c>
      <c r="K6" s="99" t="s">
        <v>43</v>
      </c>
      <c r="M6" s="99" t="s">
        <v>42</v>
      </c>
    </row>
    <row r="7" spans="1:13" x14ac:dyDescent="0.3">
      <c r="A7" s="98" t="s">
        <v>11</v>
      </c>
      <c r="B7" s="79">
        <v>28444</v>
      </c>
      <c r="F7" s="34">
        <v>1</v>
      </c>
      <c r="G7" s="36">
        <v>12</v>
      </c>
      <c r="K7" s="33">
        <v>28444</v>
      </c>
      <c r="M7" s="33">
        <v>120</v>
      </c>
    </row>
    <row r="8" spans="1:13" ht="12.75" customHeight="1" x14ac:dyDescent="0.3">
      <c r="A8" s="98" t="s">
        <v>32</v>
      </c>
      <c r="B8" s="79">
        <v>16798</v>
      </c>
      <c r="F8" s="19"/>
      <c r="G8" s="20" t="s">
        <v>10</v>
      </c>
      <c r="H8" s="48">
        <f>G7*F7</f>
        <v>12</v>
      </c>
      <c r="I8" s="21" t="str">
        <f>G6</f>
        <v>meses</v>
      </c>
      <c r="K8" s="80">
        <v>16798</v>
      </c>
      <c r="M8" s="80">
        <v>72</v>
      </c>
    </row>
    <row r="9" spans="1:13" x14ac:dyDescent="0.3">
      <c r="A9" s="98" t="s">
        <v>33</v>
      </c>
      <c r="B9" s="79">
        <v>12577</v>
      </c>
      <c r="K9" s="81">
        <v>12577</v>
      </c>
      <c r="M9" s="81">
        <v>54</v>
      </c>
    </row>
    <row r="10" spans="1:13" ht="39" x14ac:dyDescent="0.3">
      <c r="D10" s="32" t="s">
        <v>16</v>
      </c>
      <c r="E10" s="30" t="s">
        <v>17</v>
      </c>
      <c r="F10" s="6"/>
      <c r="G10" s="16"/>
      <c r="H10" s="31" t="s">
        <v>18</v>
      </c>
      <c r="I10" s="6"/>
    </row>
    <row r="11" spans="1:13" x14ac:dyDescent="0.3">
      <c r="C11" s="4" t="s">
        <v>11</v>
      </c>
      <c r="D11" s="5">
        <f>B7</f>
        <v>28444</v>
      </c>
      <c r="E11" s="22">
        <f>H8</f>
        <v>12</v>
      </c>
      <c r="F11" s="6" t="str">
        <f>G6</f>
        <v>meses</v>
      </c>
      <c r="H11" s="7">
        <f>G7-E11</f>
        <v>0</v>
      </c>
      <c r="I11" s="5" t="str">
        <f>G6</f>
        <v>meses</v>
      </c>
    </row>
    <row r="12" spans="1:13" ht="12.75" customHeight="1" x14ac:dyDescent="0.3">
      <c r="C12" s="97" t="s">
        <v>32</v>
      </c>
      <c r="D12" s="5">
        <f>B8</f>
        <v>16798</v>
      </c>
      <c r="E12" s="8">
        <f>D12*E11/D11</f>
        <v>7.0867669807340743</v>
      </c>
      <c r="F12" s="6" t="str">
        <f>G6</f>
        <v>meses</v>
      </c>
      <c r="H12" s="7">
        <f>G7-E12</f>
        <v>4.9132330192659257</v>
      </c>
      <c r="I12" s="5" t="str">
        <f>G6</f>
        <v>meses</v>
      </c>
    </row>
    <row r="13" spans="1:13" x14ac:dyDescent="0.3">
      <c r="C13" s="97" t="s">
        <v>33</v>
      </c>
      <c r="D13" s="5">
        <f>B9</f>
        <v>12577</v>
      </c>
      <c r="E13" s="8">
        <f>D13*E11/D11</f>
        <v>5.3060047813247078</v>
      </c>
      <c r="F13" s="6" t="str">
        <f>G6</f>
        <v>meses</v>
      </c>
      <c r="H13" s="7">
        <f>G7-E13</f>
        <v>6.6939952186752922</v>
      </c>
      <c r="I13" s="7" t="str">
        <f>G6</f>
        <v>meses</v>
      </c>
    </row>
    <row r="14" spans="1:13" x14ac:dyDescent="0.3">
      <c r="I14" s="9"/>
    </row>
    <row r="15" spans="1:13" x14ac:dyDescent="0.3">
      <c r="E15" s="10" t="s">
        <v>2</v>
      </c>
      <c r="F15" s="42">
        <f>E12-E13</f>
        <v>1.7807621994093665</v>
      </c>
      <c r="G15" s="11" t="str">
        <f>F12</f>
        <v>meses</v>
      </c>
      <c r="H15" s="11" t="s">
        <v>3</v>
      </c>
      <c r="I15" s="50">
        <f>H8</f>
        <v>12</v>
      </c>
      <c r="J15" s="12" t="str">
        <f>G6</f>
        <v>meses</v>
      </c>
    </row>
    <row r="16" spans="1:13" x14ac:dyDescent="0.3">
      <c r="E16" s="13"/>
      <c r="F16" s="43">
        <f>F15*(365.25/12)</f>
        <v>54.201949444522597</v>
      </c>
      <c r="G16" s="23" t="s">
        <v>4</v>
      </c>
      <c r="H16" s="14" t="s">
        <v>5</v>
      </c>
      <c r="I16" s="51">
        <f>H8</f>
        <v>12</v>
      </c>
      <c r="J16" s="15" t="str">
        <f>G6</f>
        <v>meses</v>
      </c>
    </row>
    <row r="17" spans="1:11" ht="13.5" thickBot="1" x14ac:dyDescent="0.35"/>
    <row r="18" spans="1:11" ht="30.75" customHeight="1" thickBot="1" x14ac:dyDescent="0.35">
      <c r="A18" s="129" t="s">
        <v>41</v>
      </c>
      <c r="B18" s="130"/>
      <c r="C18" s="130"/>
      <c r="D18" s="130"/>
      <c r="E18" s="131"/>
      <c r="F18" s="44"/>
      <c r="G18" s="132" t="s">
        <v>19</v>
      </c>
      <c r="H18" s="133"/>
      <c r="I18" s="134"/>
      <c r="J18" s="46"/>
      <c r="K18" s="46"/>
    </row>
    <row r="19" spans="1:11" ht="22.5" customHeight="1" x14ac:dyDescent="0.3">
      <c r="A19" s="24"/>
      <c r="B19" s="39" t="str">
        <f>C12</f>
        <v xml:space="preserve">Intervención </v>
      </c>
      <c r="C19" s="39" t="str">
        <f>C13</f>
        <v>Control</v>
      </c>
      <c r="D19" s="41"/>
      <c r="E19" s="41"/>
      <c r="F19" s="41"/>
      <c r="G19" s="40" t="str">
        <f>C12</f>
        <v xml:space="preserve">Intervención </v>
      </c>
      <c r="H19" s="40" t="str">
        <f>C13</f>
        <v>Control</v>
      </c>
      <c r="I19" s="41"/>
      <c r="J19" s="41"/>
      <c r="K19" s="41"/>
    </row>
    <row r="20" spans="1:11" ht="26" x14ac:dyDescent="0.3">
      <c r="A20" s="25" t="s">
        <v>12</v>
      </c>
      <c r="B20" s="38" t="s">
        <v>7</v>
      </c>
      <c r="C20" s="53" t="s">
        <v>7</v>
      </c>
      <c r="D20" s="38" t="s">
        <v>8</v>
      </c>
      <c r="E20" s="38" t="s">
        <v>8</v>
      </c>
      <c r="F20" s="46"/>
      <c r="G20" s="38" t="s">
        <v>20</v>
      </c>
      <c r="H20" s="38" t="s">
        <v>20</v>
      </c>
      <c r="I20" s="38" t="s">
        <v>21</v>
      </c>
      <c r="J20" s="46"/>
      <c r="K20" s="46"/>
    </row>
    <row r="21" spans="1:11" x14ac:dyDescent="0.3">
      <c r="A21" s="26" t="str">
        <f>CONCATENATE(G7," ",G6)</f>
        <v>12 meses</v>
      </c>
      <c r="B21" s="40" t="str">
        <f>F12</f>
        <v>meses</v>
      </c>
      <c r="C21" s="54" t="str">
        <f>F12</f>
        <v>meses</v>
      </c>
      <c r="D21" s="40" t="str">
        <f>G15</f>
        <v>meses</v>
      </c>
      <c r="E21" s="40" t="str">
        <f>G16</f>
        <v>días</v>
      </c>
      <c r="F21" s="46"/>
      <c r="G21" s="40" t="s">
        <v>1</v>
      </c>
      <c r="H21" s="40" t="s">
        <v>1</v>
      </c>
      <c r="I21" s="40" t="s">
        <v>1</v>
      </c>
      <c r="J21" s="46"/>
      <c r="K21" s="46"/>
    </row>
    <row r="22" spans="1:11" s="28" customFormat="1" ht="5.25" customHeight="1" x14ac:dyDescent="0.3">
      <c r="A22" s="27"/>
      <c r="B22" s="41"/>
      <c r="C22" s="41"/>
      <c r="D22" s="41"/>
      <c r="E22" s="41"/>
      <c r="F22" s="46"/>
      <c r="G22" s="41"/>
      <c r="H22" s="27"/>
      <c r="I22" s="27"/>
      <c r="J22" s="55"/>
      <c r="K22" s="55"/>
    </row>
    <row r="23" spans="1:11" ht="41.25" customHeight="1" x14ac:dyDescent="0.45">
      <c r="A23" s="56" t="str">
        <f>A6</f>
        <v>Supervivencia libre de enfermedad</v>
      </c>
      <c r="B23" s="52">
        <f>E12</f>
        <v>7.0867669807340743</v>
      </c>
      <c r="C23" s="52">
        <f>E13</f>
        <v>5.3060047813247078</v>
      </c>
      <c r="D23" s="52">
        <f>F15</f>
        <v>1.7807621994093665</v>
      </c>
      <c r="E23" s="137">
        <f>F16</f>
        <v>54.201949444522597</v>
      </c>
      <c r="F23" s="74"/>
      <c r="G23" s="52">
        <v>6</v>
      </c>
      <c r="H23" s="52">
        <v>3</v>
      </c>
      <c r="I23" s="52">
        <f>G23-H23</f>
        <v>3</v>
      </c>
      <c r="J23" s="46"/>
      <c r="K23" s="46"/>
    </row>
    <row r="24" spans="1:11" ht="3.75" customHeight="1" x14ac:dyDescent="0.3">
      <c r="A24" s="57"/>
      <c r="B24" s="58"/>
      <c r="C24" s="58"/>
      <c r="D24" s="58"/>
      <c r="E24" s="46"/>
      <c r="F24" s="46"/>
      <c r="G24" s="45"/>
      <c r="H24" s="46"/>
      <c r="I24" s="46"/>
      <c r="J24" s="46"/>
      <c r="K24" s="46"/>
    </row>
    <row r="25" spans="1:11" ht="27.75" customHeight="1" x14ac:dyDescent="0.3">
      <c r="A25" s="135" t="s">
        <v>6</v>
      </c>
      <c r="B25" s="135"/>
      <c r="C25" s="135"/>
      <c r="D25" s="135"/>
      <c r="E25" s="135"/>
      <c r="F25" s="46"/>
      <c r="G25" s="46"/>
      <c r="H25" s="46"/>
      <c r="I25" s="46"/>
      <c r="J25" s="46"/>
      <c r="K25" s="46"/>
    </row>
    <row r="26" spans="1:11" x14ac:dyDescent="0.3">
      <c r="A26" s="46"/>
      <c r="B26" s="46"/>
      <c r="C26" s="46"/>
      <c r="D26" s="46"/>
      <c r="E26" s="46"/>
      <c r="F26" s="46"/>
      <c r="G26" s="102" t="s">
        <v>24</v>
      </c>
      <c r="H26" s="59" t="str">
        <f>F11</f>
        <v>meses</v>
      </c>
      <c r="I26" s="46"/>
      <c r="J26" s="46"/>
      <c r="K26" s="59" t="s">
        <v>4</v>
      </c>
    </row>
    <row r="27" spans="1:11" x14ac:dyDescent="0.3">
      <c r="A27" s="46"/>
      <c r="B27" s="46"/>
      <c r="C27" s="46"/>
      <c r="D27" s="46"/>
      <c r="E27" s="46"/>
      <c r="F27" s="46"/>
      <c r="G27" s="60" t="s">
        <v>13</v>
      </c>
      <c r="H27" s="76">
        <f>G7-H28-H29</f>
        <v>4.9132330192659257</v>
      </c>
      <c r="I27" s="61">
        <f>H27/H30</f>
        <v>0.40943608493882716</v>
      </c>
      <c r="J27" s="46"/>
      <c r="K27" s="62">
        <f>H27*365.25/12</f>
        <v>149.54653002390663</v>
      </c>
    </row>
    <row r="28" spans="1:11" x14ac:dyDescent="0.3">
      <c r="A28" s="46"/>
      <c r="B28" s="46"/>
      <c r="C28" s="46"/>
      <c r="D28" s="46"/>
      <c r="E28" s="46"/>
      <c r="F28" s="63"/>
      <c r="G28" s="64" t="s">
        <v>15</v>
      </c>
      <c r="H28" s="77">
        <f>D23</f>
        <v>1.7807621994093665</v>
      </c>
      <c r="I28" s="65">
        <f>H28/H30</f>
        <v>0.14839684995078053</v>
      </c>
      <c r="J28" s="63"/>
      <c r="K28" s="66">
        <f t="shared" ref="K28:K30" si="0">H28*365.25/12</f>
        <v>54.201949444522597</v>
      </c>
    </row>
    <row r="29" spans="1:11" x14ac:dyDescent="0.3">
      <c r="A29" s="46"/>
      <c r="B29" s="46"/>
      <c r="C29" s="46"/>
      <c r="D29" s="46"/>
      <c r="E29" s="46"/>
      <c r="F29" s="67"/>
      <c r="G29" s="68" t="s">
        <v>14</v>
      </c>
      <c r="H29" s="69">
        <f>C23</f>
        <v>5.3060047813247078</v>
      </c>
      <c r="I29" s="70">
        <f>H29/H30</f>
        <v>0.44216706511039233</v>
      </c>
      <c r="J29" s="67"/>
      <c r="K29" s="71">
        <f t="shared" si="0"/>
        <v>161.50152053157078</v>
      </c>
    </row>
    <row r="30" spans="1:11" x14ac:dyDescent="0.3">
      <c r="A30" s="46"/>
      <c r="B30" s="46"/>
      <c r="C30" s="46"/>
      <c r="D30" s="46"/>
      <c r="E30" s="46"/>
      <c r="F30" s="46"/>
      <c r="G30" s="46"/>
      <c r="H30" s="72">
        <f>SUM(H27:H29)</f>
        <v>12</v>
      </c>
      <c r="I30" s="46"/>
      <c r="J30" s="46"/>
      <c r="K30" s="73">
        <f t="shared" si="0"/>
        <v>365.25</v>
      </c>
    </row>
    <row r="31" spans="1:1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3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x14ac:dyDescent="0.3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3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x14ac:dyDescent="0.3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x14ac:dyDescent="0.3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</sheetData>
  <mergeCells count="3">
    <mergeCell ref="A18:E18"/>
    <mergeCell ref="G18:I18"/>
    <mergeCell ref="A25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Medianas</vt:lpstr>
      <vt:lpstr>PtSLEv Ej 1</vt:lpstr>
      <vt:lpstr>PtSLEv Ej 3</vt:lpstr>
      <vt:lpstr>PtSLEv Ej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2022-06-05T12:42:09Z</dcterms:modified>
</cp:coreProperties>
</file>