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10612-Galo\0-Datos\040-Metodol\00-Hojas cálc con ayuda\0-ABC tSLEv, PtSLEv\Prolong  t medios S vs Medianas S\"/>
    </mc:Choice>
  </mc:AlternateContent>
  <bookViews>
    <workbookView xWindow="0" yWindow="0" windowWidth="20490" windowHeight="7650" tabRatio="382"/>
  </bookViews>
  <sheets>
    <sheet name="Medianas" sheetId="12" r:id="rId1"/>
    <sheet name="PtSLEv Ej 1" sheetId="6" r:id="rId2"/>
    <sheet name="PtSLEv Ej 3" sheetId="2" r:id="rId3"/>
    <sheet name="PtSLEv Ej 4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9" i="12" l="1"/>
  <c r="R63" i="12"/>
  <c r="R37" i="12"/>
  <c r="Y106" i="12"/>
  <c r="Y105" i="12"/>
  <c r="X103" i="12"/>
  <c r="U103" i="12"/>
  <c r="X102" i="12"/>
  <c r="U102" i="12"/>
  <c r="V105" i="12" s="1"/>
  <c r="X101" i="12"/>
  <c r="U101" i="12"/>
  <c r="X98" i="12"/>
  <c r="W98" i="12"/>
  <c r="X105" i="12" s="1"/>
  <c r="Q97" i="12"/>
  <c r="S101" i="12" s="1"/>
  <c r="Y80" i="12"/>
  <c r="Y79" i="12"/>
  <c r="X77" i="12"/>
  <c r="U77" i="12"/>
  <c r="X76" i="12"/>
  <c r="U76" i="12"/>
  <c r="V79" i="12" s="1"/>
  <c r="X75" i="12"/>
  <c r="U75" i="12"/>
  <c r="X72" i="12"/>
  <c r="W72" i="12"/>
  <c r="X79" i="12" s="1"/>
  <c r="Q71" i="12"/>
  <c r="S75" i="12" s="1"/>
  <c r="Y54" i="12"/>
  <c r="Y53" i="12"/>
  <c r="X51" i="12"/>
  <c r="U51" i="12"/>
  <c r="X50" i="12"/>
  <c r="U50" i="12"/>
  <c r="V53" i="12" s="1"/>
  <c r="X49" i="12"/>
  <c r="U49" i="12"/>
  <c r="S49" i="12"/>
  <c r="X46" i="12"/>
  <c r="W46" i="12"/>
  <c r="X53" i="12" s="1"/>
  <c r="Q45" i="12"/>
  <c r="X54" i="12" l="1"/>
  <c r="X106" i="12"/>
  <c r="T101" i="12"/>
  <c r="W101" i="12" s="1"/>
  <c r="X80" i="12"/>
  <c r="T75" i="12"/>
  <c r="W75" i="12" s="1"/>
  <c r="T49" i="12"/>
  <c r="W49" i="12" s="1"/>
  <c r="Q19" i="12" l="1"/>
  <c r="Y28" i="12"/>
  <c r="Y27" i="12"/>
  <c r="X25" i="12"/>
  <c r="U25" i="12"/>
  <c r="X24" i="12"/>
  <c r="U24" i="12"/>
  <c r="V27" i="12" s="1"/>
  <c r="X23" i="12"/>
  <c r="U23" i="12"/>
  <c r="S23" i="12"/>
  <c r="X20" i="12"/>
  <c r="W20" i="12"/>
  <c r="X27" i="12" s="1"/>
  <c r="I23" i="7"/>
  <c r="A23" i="7"/>
  <c r="E21" i="7"/>
  <c r="A21" i="7"/>
  <c r="H19" i="7"/>
  <c r="G19" i="7"/>
  <c r="C19" i="7"/>
  <c r="B19" i="7"/>
  <c r="J16" i="7"/>
  <c r="J15" i="7"/>
  <c r="I15" i="7"/>
  <c r="I13" i="7"/>
  <c r="F13" i="7"/>
  <c r="D13" i="7"/>
  <c r="I12" i="7"/>
  <c r="F12" i="7"/>
  <c r="C21" i="7" s="1"/>
  <c r="D12" i="7"/>
  <c r="I11" i="7"/>
  <c r="F11" i="7"/>
  <c r="E11" i="7"/>
  <c r="H11" i="7" s="1"/>
  <c r="D11" i="7"/>
  <c r="I8" i="7"/>
  <c r="H8" i="7"/>
  <c r="I16" i="7" s="1"/>
  <c r="I23" i="2"/>
  <c r="A23" i="2"/>
  <c r="E21" i="2"/>
  <c r="A21" i="2"/>
  <c r="H19" i="2"/>
  <c r="G19" i="2"/>
  <c r="C19" i="2"/>
  <c r="B19" i="2"/>
  <c r="J16" i="2"/>
  <c r="J15" i="2"/>
  <c r="I15" i="2"/>
  <c r="I13" i="2"/>
  <c r="F13" i="2"/>
  <c r="D13" i="2"/>
  <c r="I12" i="2"/>
  <c r="F12" i="2"/>
  <c r="C21" i="2" s="1"/>
  <c r="D12" i="2"/>
  <c r="E12" i="2" s="1"/>
  <c r="I11" i="2"/>
  <c r="F11" i="2"/>
  <c r="E11" i="2"/>
  <c r="H11" i="2" s="1"/>
  <c r="D11" i="2"/>
  <c r="I8" i="2"/>
  <c r="H8" i="2"/>
  <c r="I16" i="2" s="1"/>
  <c r="V93" i="12"/>
  <c r="V92" i="12"/>
  <c r="V91" i="12"/>
  <c r="V90" i="12"/>
  <c r="V88" i="12"/>
  <c r="V87" i="12"/>
  <c r="V86" i="12"/>
  <c r="V85" i="12"/>
  <c r="V64" i="12"/>
  <c r="Q73" i="12" s="1"/>
  <c r="S77" i="12" s="1"/>
  <c r="T77" i="12" s="1"/>
  <c r="W77" i="12" s="1"/>
  <c r="V61" i="12"/>
  <c r="V60" i="12"/>
  <c r="V59" i="12"/>
  <c r="V34" i="12"/>
  <c r="Q47" i="12" s="1"/>
  <c r="S51" i="12" s="1"/>
  <c r="T51" i="12" s="1"/>
  <c r="W51" i="12" s="1"/>
  <c r="V33" i="12"/>
  <c r="Q46" i="12" s="1"/>
  <c r="S50" i="12" s="1"/>
  <c r="T50" i="12" s="1"/>
  <c r="V8" i="12"/>
  <c r="Q21" i="12" s="1"/>
  <c r="S25" i="12" s="1"/>
  <c r="V7" i="12"/>
  <c r="Q20" i="12" s="1"/>
  <c r="S24" i="12" s="1"/>
  <c r="V62" i="12" l="1"/>
  <c r="Q72" i="12" s="1"/>
  <c r="S76" i="12" s="1"/>
  <c r="T76" i="12" s="1"/>
  <c r="U79" i="12" s="1"/>
  <c r="U80" i="12" s="1"/>
  <c r="W76" i="12"/>
  <c r="W50" i="12"/>
  <c r="U53" i="12"/>
  <c r="U54" i="12" s="1"/>
  <c r="X28" i="12"/>
  <c r="T23" i="12"/>
  <c r="X88" i="12"/>
  <c r="Q98" i="12" s="1"/>
  <c r="S102" i="12" s="1"/>
  <c r="T102" i="12" s="1"/>
  <c r="X93" i="12"/>
  <c r="Q99" i="12" s="1"/>
  <c r="S103" i="12" s="1"/>
  <c r="T103" i="12" s="1"/>
  <c r="W103" i="12" s="1"/>
  <c r="E13" i="7"/>
  <c r="E12" i="7"/>
  <c r="E13" i="2"/>
  <c r="H13" i="2" s="1"/>
  <c r="C23" i="7"/>
  <c r="H13" i="7"/>
  <c r="B23" i="7"/>
  <c r="H12" i="7"/>
  <c r="F15" i="7"/>
  <c r="B21" i="7"/>
  <c r="G15" i="7"/>
  <c r="D21" i="7" s="1"/>
  <c r="C23" i="2"/>
  <c r="B23" i="2"/>
  <c r="H12" i="2"/>
  <c r="F15" i="2"/>
  <c r="B21" i="2"/>
  <c r="G15" i="2"/>
  <c r="D21" i="2" s="1"/>
  <c r="W102" i="12" l="1"/>
  <c r="U105" i="12"/>
  <c r="U106" i="12" s="1"/>
  <c r="W23" i="12"/>
  <c r="T24" i="12"/>
  <c r="T25" i="12"/>
  <c r="W25" i="12" s="1"/>
  <c r="F16" i="7"/>
  <c r="E23" i="7" s="1"/>
  <c r="D23" i="7"/>
  <c r="F16" i="2"/>
  <c r="E23" i="2" s="1"/>
  <c r="D23" i="2"/>
  <c r="W24" i="12" l="1"/>
  <c r="U27" i="12"/>
  <c r="U28" i="12" l="1"/>
  <c r="I23" i="6"/>
  <c r="A23" i="6"/>
  <c r="E21" i="6"/>
  <c r="A21" i="6"/>
  <c r="H19" i="6"/>
  <c r="G19" i="6"/>
  <c r="C19" i="6"/>
  <c r="B19" i="6"/>
  <c r="J16" i="6"/>
  <c r="J15" i="6"/>
  <c r="I13" i="6"/>
  <c r="F13" i="6"/>
  <c r="D13" i="6"/>
  <c r="I12" i="6"/>
  <c r="F12" i="6"/>
  <c r="C21" i="6" s="1"/>
  <c r="D12" i="6"/>
  <c r="I11" i="6"/>
  <c r="F11" i="6"/>
  <c r="H26" i="6" s="1"/>
  <c r="D11" i="6"/>
  <c r="I8" i="6"/>
  <c r="H8" i="6"/>
  <c r="I16" i="6" l="1"/>
  <c r="E11" i="6"/>
  <c r="E13" i="6" s="1"/>
  <c r="I15" i="6"/>
  <c r="B21" i="6"/>
  <c r="G15" i="6"/>
  <c r="D21" i="6" s="1"/>
  <c r="H11" i="6" l="1"/>
  <c r="E12" i="6"/>
  <c r="C23" i="6"/>
  <c r="H29" i="6" s="1"/>
  <c r="H13" i="6"/>
  <c r="K29" i="6" l="1"/>
  <c r="B23" i="6"/>
  <c r="H12" i="6"/>
  <c r="F15" i="6"/>
  <c r="F16" i="6" l="1"/>
  <c r="E23" i="6" s="1"/>
  <c r="D23" i="6"/>
  <c r="H28" i="6" s="1"/>
  <c r="K28" i="6" l="1"/>
  <c r="H27" i="6"/>
  <c r="K27" i="6" l="1"/>
  <c r="H30" i="6"/>
  <c r="I27" i="6" s="1"/>
  <c r="K30" i="6" l="1"/>
  <c r="I29" i="6"/>
  <c r="I28" i="6"/>
  <c r="H26" i="7" l="1"/>
  <c r="H26" i="2"/>
  <c r="H29" i="7" l="1"/>
  <c r="K29" i="7" s="1"/>
  <c r="H28" i="7" l="1"/>
  <c r="K28" i="7" s="1"/>
  <c r="H27" i="7" l="1"/>
  <c r="K27" i="7" s="1"/>
  <c r="H30" i="7" l="1"/>
  <c r="I27" i="7" s="1"/>
  <c r="H29" i="2"/>
  <c r="K29" i="2" s="1"/>
  <c r="I28" i="7" l="1"/>
  <c r="I29" i="7"/>
  <c r="K30" i="7"/>
  <c r="H28" i="2" l="1"/>
  <c r="K28" i="2" l="1"/>
  <c r="H27" i="2"/>
  <c r="H30" i="2" l="1"/>
  <c r="K27" i="2"/>
  <c r="I28" i="2" l="1"/>
  <c r="K30" i="2"/>
  <c r="I29" i="2"/>
  <c r="I27" i="2"/>
</calcChain>
</file>

<file path=xl/sharedStrings.xml><?xml version="1.0" encoding="utf-8"?>
<sst xmlns="http://schemas.openxmlformats.org/spreadsheetml/2006/main" count="275" uniqueCount="45">
  <si>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</si>
  <si>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</si>
  <si>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</si>
  <si>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</si>
  <si>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</si>
  <si>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</si>
  <si>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</si>
  <si>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</si>
  <si>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</si>
  <si>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</si>
  <si>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</si>
  <si>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</si>
  <si>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</si>
  <si>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</si>
  <si>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</si>
  <si>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</si>
  <si>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</si>
  <si>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</si>
  <si>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</si>
  <si>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t>MEDIANAS DE SUPERVIVENCIA LIBRE DE ENFERMEDAD</t>
  </si>
  <si>
    <t>Mediana de SLEv</t>
  </si>
  <si>
    <t>Prolongación de la Mediana SLEv</t>
  </si>
  <si>
    <t>Supervivencia libre de enfermedad</t>
  </si>
  <si>
    <t>Meses</t>
  </si>
  <si>
    <t>Los 3 tiempos biográficos (3tB)</t>
  </si>
  <si>
    <t>Prolongación de la Mediana de Supervivencia y Prolongación del Tiempo Medio de Supervivencia</t>
  </si>
  <si>
    <t>Ejemplo 1</t>
  </si>
  <si>
    <t>% Supervivencia</t>
  </si>
  <si>
    <t>% Superv</t>
  </si>
  <si>
    <t>Área Bajo la Curva (ABC) por polígonos</t>
  </si>
  <si>
    <t>triángulo</t>
  </si>
  <si>
    <t>Áreas Bajo la Curva (ABC)s por polígonos</t>
  </si>
  <si>
    <t xml:space="preserve">Intervención </t>
  </si>
  <si>
    <t>Control</t>
  </si>
  <si>
    <t>Ejemplo 2</t>
  </si>
  <si>
    <t>Ejemplo 3</t>
  </si>
  <si>
    <t>cuadrado</t>
  </si>
  <si>
    <t>Ejemplo 4</t>
  </si>
  <si>
    <t>Dif Medianas de supervivencia y PtSLEv</t>
  </si>
  <si>
    <r>
      <rPr>
        <b/>
        <sz val="11"/>
        <color rgb="FF993300"/>
        <rFont val="Calibri"/>
        <family val="2"/>
        <scheme val="minor"/>
      </rPr>
      <t>Tabla t-1 [PtSLEv, 12m, Ej 1]: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</si>
  <si>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r>
      <rPr>
        <b/>
        <sz val="11"/>
        <color rgb="FF993300"/>
        <rFont val="Calibri"/>
        <family val="2"/>
        <scheme val="minor"/>
      </rPr>
      <t>Tabla t-3 [PtSLEv, 12m, Ej 3]: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</si>
  <si>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r>
      <rPr>
        <b/>
        <sz val="11"/>
        <color rgb="FF993300"/>
        <rFont val="Calibri"/>
        <family val="2"/>
        <scheme val="minor"/>
      </rPr>
      <t>Tabla t-4 [PtSLEv, 12m, Ej 4]: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</si>
  <si>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ABC por polígonos 12 meses</t>
  </si>
  <si>
    <t>ABC por píxeles 12 meses</t>
  </si>
  <si>
    <t>Área Bajo la Curva (ABC) por poligonos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</si>
</sst>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6" formatCode="0.0%"/>
    <numFmt numFmtId="167" formatCode="#,##0.0"/>
    <numFmt numFmtId="168" formatCode="_-* #,##0.0\ _€_-;\-* #,##0.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99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1" fillId="0" borderId="0" xfId="0" applyFont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7" fontId="3" fillId="3" borderId="2" xfId="0" applyNumberFormat="1" applyFont="1" applyFill="1" applyBorder="1"/>
    <xf numFmtId="167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0" borderId="0" xfId="0" applyNumberFormat="1" applyFont="1"/>
    <xf numFmtId="164" fontId="3" fillId="3" borderId="12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4" fontId="20" fillId="4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4" fillId="4" borderId="0" xfId="0" applyFont="1" applyFill="1" applyAlignment="1">
      <alignment horizontal="right"/>
    </xf>
    <xf numFmtId="166" fontId="15" fillId="4" borderId="0" xfId="2" applyNumberFormat="1" applyFont="1" applyFill="1" applyAlignment="1">
      <alignment horizontal="center"/>
    </xf>
    <xf numFmtId="1" fontId="14" fillId="4" borderId="0" xfId="0" applyNumberFormat="1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166" fontId="17" fillId="4" borderId="0" xfId="2" applyNumberFormat="1" applyFont="1" applyFill="1" applyAlignment="1">
      <alignment horizontal="center"/>
    </xf>
    <xf numFmtId="1" fontId="13" fillId="4" borderId="0" xfId="0" applyNumberFormat="1" applyFont="1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164" fontId="18" fillId="4" borderId="0" xfId="0" applyNumberFormat="1" applyFont="1" applyFill="1"/>
    <xf numFmtId="166" fontId="19" fillId="4" borderId="0" xfId="2" applyNumberFormat="1" applyFont="1" applyFill="1" applyAlignment="1">
      <alignment horizontal="center"/>
    </xf>
    <xf numFmtId="1" fontId="18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2" fontId="20" fillId="4" borderId="7" xfId="0" applyNumberFormat="1" applyFont="1" applyFill="1" applyBorder="1" applyAlignment="1">
      <alignment horizontal="center" vertical="center"/>
    </xf>
    <xf numFmtId="0" fontId="20" fillId="4" borderId="0" xfId="0" applyFont="1" applyFill="1"/>
    <xf numFmtId="2" fontId="3" fillId="4" borderId="0" xfId="0" applyNumberFormat="1" applyFont="1" applyFill="1"/>
    <xf numFmtId="164" fontId="14" fillId="4" borderId="0" xfId="0" applyNumberFormat="1" applyFont="1" applyFill="1"/>
    <xf numFmtId="164" fontId="13" fillId="4" borderId="0" xfId="0" applyNumberFormat="1" applyFont="1" applyFill="1"/>
    <xf numFmtId="0" fontId="5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/>
    <xf numFmtId="0" fontId="3" fillId="2" borderId="7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21" fillId="0" borderId="0" xfId="0" applyFont="1"/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5" borderId="17" xfId="0" applyFont="1" applyFill="1" applyBorder="1" applyAlignment="1">
      <alignment horizontal="center"/>
    </xf>
    <xf numFmtId="0" fontId="0" fillId="0" borderId="18" xfId="0" applyFont="1" applyBorder="1"/>
    <xf numFmtId="0" fontId="0" fillId="0" borderId="0" xfId="0" applyFont="1" applyBorder="1"/>
    <xf numFmtId="0" fontId="0" fillId="0" borderId="19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3" fillId="2" borderId="0" xfId="0" applyFont="1" applyFill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right"/>
    </xf>
    <xf numFmtId="0" fontId="22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3" xfId="0" applyFont="1" applyBorder="1"/>
    <xf numFmtId="0" fontId="12" fillId="0" borderId="18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19" xfId="0" applyFont="1" applyBorder="1"/>
    <xf numFmtId="0" fontId="16" fillId="3" borderId="19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CCFF"/>
      <color rgb="FF009900"/>
      <color rgb="FF993300"/>
      <color rgb="FFFF6600"/>
      <color rgb="FF669900"/>
      <color rgb="FF00FF00"/>
      <color rgb="FFCCFF33"/>
      <color rgb="FFFFFF99"/>
      <color rgb="FFFF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</a:t>
            </a:r>
            <a:r>
              <a:rPr lang="es-ES" sz="1200" b="1" baseline="0">
                <a:solidFill>
                  <a:srgbClr val="993300"/>
                </a:solidFill>
              </a:rPr>
              <a:t> biográficos (3tB)": </a:t>
            </a:r>
            <a:r>
              <a:rPr lang="es-ES" sz="1200" b="1" baseline="0">
                <a:solidFill>
                  <a:sysClr val="windowText" lastClr="000000"/>
                </a:solidFill>
              </a:rPr>
              <a:t>Prolongación del tiempo medio de supervivencia (PtS)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'PtSLEv Ej 1'!$G$27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66666666666667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9B4-4124-8550-5B823DBF2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'PtSLEv Ej 1'!$H$27</c:f>
              <c:numCache>
                <c:formatCode>0.0</c:formatCode>
                <c:ptCount val="1"/>
                <c:pt idx="0">
                  <c:v>5.9685106382978734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4-4124-8550-5B823DBF25EA}"/>
            </c:ext>
          </c:extLst>
        </c:ser>
        <c:ser>
          <c:idx val="1"/>
          <c:order val="1"/>
          <c:tx>
            <c:strRef>
              <c:f>'PtSLEv Ej 1'!$G$28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B4-4124-8550-5B823DBF2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'PtSLEv Ej 1'!$H$28</c:f>
              <c:numCache>
                <c:formatCode>0.0</c:formatCode>
                <c:ptCount val="1"/>
                <c:pt idx="0">
                  <c:v>2.9995744680851062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4-4124-8550-5B823DBF25EA}"/>
            </c:ext>
          </c:extLst>
        </c:ser>
        <c:ser>
          <c:idx val="2"/>
          <c:order val="2"/>
          <c:tx>
            <c:strRef>
              <c:f>'PtSLEv Ej 1'!$G$29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777777777777778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B4-4124-8550-5B823DBF2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'PtSLEv Ej 1'!$H$29</c:f>
              <c:numCache>
                <c:formatCode>0.0</c:formatCode>
                <c:ptCount val="1"/>
                <c:pt idx="0">
                  <c:v>3.0319148936170213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B4-4124-8550-5B823DBF2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860943"/>
        <c:axId val="514863439"/>
      </c:barChart>
      <c:catAx>
        <c:axId val="514860943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514863439"/>
        <c:crosses val="autoZero"/>
        <c:auto val="1"/>
        <c:lblAlgn val="ctr"/>
        <c:lblOffset val="100"/>
        <c:noMultiLvlLbl val="0"/>
      </c:catAx>
      <c:valAx>
        <c:axId val="514863439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 </a:t>
            </a:r>
            <a:r>
              <a:rPr lang="es-ES" sz="1100" b="1">
                <a:solidFill>
                  <a:sysClr val="windowText" lastClr="000000"/>
                </a:solidFill>
              </a:rPr>
              <a:t>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Ej 3'!$G$27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3'!$H$27</c:f>
              <c:numCache>
                <c:formatCode>0.0</c:formatCode>
                <c:ptCount val="1"/>
                <c:pt idx="0">
                  <c:v>7.0129870129870122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 Ej 3'!$G$28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3'!$H$28</c:f>
              <c:numCache>
                <c:formatCode>0.0</c:formatCode>
                <c:ptCount val="1"/>
                <c:pt idx="0">
                  <c:v>3.9718969555035128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 Ej 3'!$G$29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3'!$H$29</c:f>
              <c:numCache>
                <c:formatCode>0.0</c:formatCode>
                <c:ptCount val="1"/>
                <c:pt idx="0">
                  <c:v>1.015116031509474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 </a:t>
            </a:r>
            <a:r>
              <a:rPr lang="es-ES" sz="1100" b="1">
                <a:solidFill>
                  <a:sysClr val="windowText" lastClr="000000"/>
                </a:solidFill>
              </a:rPr>
              <a:t>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Ej 3'!$G$27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6F-4DEA-98BD-F26A477D15D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3'!$H$27</c:f>
              <c:numCache>
                <c:formatCode>0.0</c:formatCode>
                <c:ptCount val="1"/>
                <c:pt idx="0">
                  <c:v>7.0129870129870122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F-4DEA-98BD-F26A477D15DA}"/>
            </c:ext>
          </c:extLst>
        </c:ser>
        <c:ser>
          <c:idx val="1"/>
          <c:order val="1"/>
          <c:tx>
            <c:strRef>
              <c:f>'PtSLEv Ej 3'!$G$28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6F-4DEA-98BD-F26A477D15D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3'!$H$28</c:f>
              <c:numCache>
                <c:formatCode>0.0</c:formatCode>
                <c:ptCount val="1"/>
                <c:pt idx="0">
                  <c:v>3.9718969555035128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F-4DEA-98BD-F26A477D15DA}"/>
            </c:ext>
          </c:extLst>
        </c:ser>
        <c:ser>
          <c:idx val="2"/>
          <c:order val="2"/>
          <c:tx>
            <c:strRef>
              <c:f>'PtSLEv Ej 3'!$G$29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6F-4DEA-98BD-F26A477D15D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3'!$H$29</c:f>
              <c:numCache>
                <c:formatCode>0.0</c:formatCode>
                <c:ptCount val="1"/>
                <c:pt idx="0">
                  <c:v>1.015116031509474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6F-4DEA-98BD-F26A477D1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9525</xdr:rowOff>
    </xdr:from>
    <xdr:to>
      <xdr:col>12</xdr:col>
      <xdr:colOff>180975</xdr:colOff>
      <xdr:row>14</xdr:row>
      <xdr:rowOff>161925</xdr:rowOff>
    </xdr:to>
    <xdr:cxnSp macro="">
      <xdr:nvCxnSpPr>
        <xdr:cNvPr id="2" name="Conector recto 1"/>
        <xdr:cNvCxnSpPr/>
      </xdr:nvCxnSpPr>
      <xdr:spPr>
        <a:xfrm>
          <a:off x="1724025" y="971550"/>
          <a:ext cx="2362200" cy="1876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10</xdr:row>
      <xdr:rowOff>9526</xdr:rowOff>
    </xdr:from>
    <xdr:to>
      <xdr:col>1</xdr:col>
      <xdr:colOff>0</xdr:colOff>
      <xdr:row>10</xdr:row>
      <xdr:rowOff>104775</xdr:rowOff>
    </xdr:to>
    <xdr:cxnSp macro="">
      <xdr:nvCxnSpPr>
        <xdr:cNvPr id="3" name="Conector recto de flecha 2"/>
        <xdr:cNvCxnSpPr/>
      </xdr:nvCxnSpPr>
      <xdr:spPr>
        <a:xfrm flipV="1">
          <a:off x="1009650" y="1933576"/>
          <a:ext cx="104775" cy="952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14</xdr:row>
      <xdr:rowOff>171450</xdr:rowOff>
    </xdr:from>
    <xdr:to>
      <xdr:col>7</xdr:col>
      <xdr:colOff>0</xdr:colOff>
      <xdr:row>16</xdr:row>
      <xdr:rowOff>28575</xdr:rowOff>
    </xdr:to>
    <xdr:cxnSp macro="">
      <xdr:nvCxnSpPr>
        <xdr:cNvPr id="4" name="Conector recto de flecha 3"/>
        <xdr:cNvCxnSpPr/>
      </xdr:nvCxnSpPr>
      <xdr:spPr>
        <a:xfrm flipV="1">
          <a:off x="2847975" y="285750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</xdr:row>
      <xdr:rowOff>38100</xdr:rowOff>
    </xdr:from>
    <xdr:to>
      <xdr:col>7</xdr:col>
      <xdr:colOff>9525</xdr:colOff>
      <xdr:row>15</xdr:row>
      <xdr:rowOff>9525</xdr:rowOff>
    </xdr:to>
    <xdr:cxnSp macro="">
      <xdr:nvCxnSpPr>
        <xdr:cNvPr id="5" name="Conector recto 4"/>
        <xdr:cNvCxnSpPr/>
      </xdr:nvCxnSpPr>
      <xdr:spPr>
        <a:xfrm>
          <a:off x="1714500" y="1000125"/>
          <a:ext cx="1200150" cy="1885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31</xdr:row>
      <xdr:rowOff>38100</xdr:rowOff>
    </xdr:from>
    <xdr:to>
      <xdr:col>11</xdr:col>
      <xdr:colOff>38100</xdr:colOff>
      <xdr:row>41</xdr:row>
      <xdr:rowOff>28575</xdr:rowOff>
    </xdr:to>
    <xdr:cxnSp macro="">
      <xdr:nvCxnSpPr>
        <xdr:cNvPr id="6" name="Conector recto 5"/>
        <xdr:cNvCxnSpPr/>
      </xdr:nvCxnSpPr>
      <xdr:spPr>
        <a:xfrm>
          <a:off x="1743075" y="6543675"/>
          <a:ext cx="2000250" cy="1905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36</xdr:row>
      <xdr:rowOff>9526</xdr:rowOff>
    </xdr:from>
    <xdr:to>
      <xdr:col>1</xdr:col>
      <xdr:colOff>0</xdr:colOff>
      <xdr:row>36</xdr:row>
      <xdr:rowOff>114300</xdr:rowOff>
    </xdr:to>
    <xdr:cxnSp macro="">
      <xdr:nvCxnSpPr>
        <xdr:cNvPr id="7" name="Conector recto de flecha 6"/>
        <xdr:cNvCxnSpPr/>
      </xdr:nvCxnSpPr>
      <xdr:spPr>
        <a:xfrm flipV="1">
          <a:off x="1000125" y="7477126"/>
          <a:ext cx="114300" cy="104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40</xdr:row>
      <xdr:rowOff>171450</xdr:rowOff>
    </xdr:from>
    <xdr:to>
      <xdr:col>7</xdr:col>
      <xdr:colOff>0</xdr:colOff>
      <xdr:row>42</xdr:row>
      <xdr:rowOff>28575</xdr:rowOff>
    </xdr:to>
    <xdr:cxnSp macro="">
      <xdr:nvCxnSpPr>
        <xdr:cNvPr id="8" name="Conector recto de flecha 7"/>
        <xdr:cNvCxnSpPr/>
      </xdr:nvCxnSpPr>
      <xdr:spPr>
        <a:xfrm flipV="1">
          <a:off x="2847975" y="840105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31</xdr:row>
      <xdr:rowOff>38100</xdr:rowOff>
    </xdr:from>
    <xdr:to>
      <xdr:col>3</xdr:col>
      <xdr:colOff>9525</xdr:colOff>
      <xdr:row>41</xdr:row>
      <xdr:rowOff>38100</xdr:rowOff>
    </xdr:to>
    <xdr:cxnSp macro="">
      <xdr:nvCxnSpPr>
        <xdr:cNvPr id="9" name="Conector recto 8"/>
        <xdr:cNvCxnSpPr/>
      </xdr:nvCxnSpPr>
      <xdr:spPr>
        <a:xfrm>
          <a:off x="1714500" y="6543675"/>
          <a:ext cx="400050" cy="1914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57</xdr:row>
      <xdr:rowOff>38100</xdr:rowOff>
    </xdr:from>
    <xdr:to>
      <xdr:col>6</xdr:col>
      <xdr:colOff>190500</xdr:colOff>
      <xdr:row>62</xdr:row>
      <xdr:rowOff>0</xdr:rowOff>
    </xdr:to>
    <xdr:cxnSp macro="">
      <xdr:nvCxnSpPr>
        <xdr:cNvPr id="12" name="Conector recto 11"/>
        <xdr:cNvCxnSpPr/>
      </xdr:nvCxnSpPr>
      <xdr:spPr>
        <a:xfrm>
          <a:off x="1743075" y="12087225"/>
          <a:ext cx="1152525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62</xdr:row>
      <xdr:rowOff>9526</xdr:rowOff>
    </xdr:from>
    <xdr:to>
      <xdr:col>1</xdr:col>
      <xdr:colOff>0</xdr:colOff>
      <xdr:row>62</xdr:row>
      <xdr:rowOff>95250</xdr:rowOff>
    </xdr:to>
    <xdr:cxnSp macro="">
      <xdr:nvCxnSpPr>
        <xdr:cNvPr id="13" name="Conector recto de flecha 12"/>
        <xdr:cNvCxnSpPr/>
      </xdr:nvCxnSpPr>
      <xdr:spPr>
        <a:xfrm flipV="1">
          <a:off x="1000125" y="13020676"/>
          <a:ext cx="114300" cy="857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66</xdr:row>
      <xdr:rowOff>171450</xdr:rowOff>
    </xdr:from>
    <xdr:to>
      <xdr:col>7</xdr:col>
      <xdr:colOff>0</xdr:colOff>
      <xdr:row>68</xdr:row>
      <xdr:rowOff>28575</xdr:rowOff>
    </xdr:to>
    <xdr:cxnSp macro="">
      <xdr:nvCxnSpPr>
        <xdr:cNvPr id="14" name="Conector recto de flecha 13"/>
        <xdr:cNvCxnSpPr/>
      </xdr:nvCxnSpPr>
      <xdr:spPr>
        <a:xfrm flipV="1">
          <a:off x="2847975" y="1394460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57</xdr:row>
      <xdr:rowOff>38100</xdr:rowOff>
    </xdr:from>
    <xdr:to>
      <xdr:col>3</xdr:col>
      <xdr:colOff>9525</xdr:colOff>
      <xdr:row>67</xdr:row>
      <xdr:rowOff>38100</xdr:rowOff>
    </xdr:to>
    <xdr:cxnSp macro="">
      <xdr:nvCxnSpPr>
        <xdr:cNvPr id="15" name="Conector recto 14"/>
        <xdr:cNvCxnSpPr/>
      </xdr:nvCxnSpPr>
      <xdr:spPr>
        <a:xfrm>
          <a:off x="1714500" y="12087225"/>
          <a:ext cx="400050" cy="1914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62</xdr:row>
      <xdr:rowOff>9525</xdr:rowOff>
    </xdr:from>
    <xdr:to>
      <xdr:col>8</xdr:col>
      <xdr:colOff>190500</xdr:colOff>
      <xdr:row>67</xdr:row>
      <xdr:rowOff>9525</xdr:rowOff>
    </xdr:to>
    <xdr:cxnSp macro="">
      <xdr:nvCxnSpPr>
        <xdr:cNvPr id="17" name="Conector recto 16"/>
        <xdr:cNvCxnSpPr/>
      </xdr:nvCxnSpPr>
      <xdr:spPr>
        <a:xfrm>
          <a:off x="2914650" y="13020675"/>
          <a:ext cx="3810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83</xdr:row>
      <xdr:rowOff>38100</xdr:rowOff>
    </xdr:from>
    <xdr:to>
      <xdr:col>6</xdr:col>
      <xdr:colOff>190500</xdr:colOff>
      <xdr:row>88</xdr:row>
      <xdr:rowOff>0</xdr:rowOff>
    </xdr:to>
    <xdr:cxnSp macro="">
      <xdr:nvCxnSpPr>
        <xdr:cNvPr id="18" name="Conector recto 17"/>
        <xdr:cNvCxnSpPr/>
      </xdr:nvCxnSpPr>
      <xdr:spPr>
        <a:xfrm>
          <a:off x="1743075" y="17630775"/>
          <a:ext cx="1152525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88</xdr:row>
      <xdr:rowOff>9526</xdr:rowOff>
    </xdr:from>
    <xdr:to>
      <xdr:col>1</xdr:col>
      <xdr:colOff>0</xdr:colOff>
      <xdr:row>88</xdr:row>
      <xdr:rowOff>114300</xdr:rowOff>
    </xdr:to>
    <xdr:cxnSp macro="">
      <xdr:nvCxnSpPr>
        <xdr:cNvPr id="19" name="Conector recto de flecha 18"/>
        <xdr:cNvCxnSpPr/>
      </xdr:nvCxnSpPr>
      <xdr:spPr>
        <a:xfrm flipV="1">
          <a:off x="1009650" y="18564226"/>
          <a:ext cx="104775" cy="104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92</xdr:row>
      <xdr:rowOff>171450</xdr:rowOff>
    </xdr:from>
    <xdr:to>
      <xdr:col>7</xdr:col>
      <xdr:colOff>0</xdr:colOff>
      <xdr:row>94</xdr:row>
      <xdr:rowOff>28575</xdr:rowOff>
    </xdr:to>
    <xdr:cxnSp macro="">
      <xdr:nvCxnSpPr>
        <xdr:cNvPr id="20" name="Conector recto de flecha 19"/>
        <xdr:cNvCxnSpPr/>
      </xdr:nvCxnSpPr>
      <xdr:spPr>
        <a:xfrm flipV="1">
          <a:off x="2847975" y="1948815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83</xdr:row>
      <xdr:rowOff>38100</xdr:rowOff>
    </xdr:from>
    <xdr:to>
      <xdr:col>3</xdr:col>
      <xdr:colOff>190500</xdr:colOff>
      <xdr:row>88</xdr:row>
      <xdr:rowOff>19050</xdr:rowOff>
    </xdr:to>
    <xdr:cxnSp macro="">
      <xdr:nvCxnSpPr>
        <xdr:cNvPr id="21" name="Conector recto 20"/>
        <xdr:cNvCxnSpPr/>
      </xdr:nvCxnSpPr>
      <xdr:spPr>
        <a:xfrm>
          <a:off x="1714500" y="17630775"/>
          <a:ext cx="581025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88</xdr:row>
      <xdr:rowOff>9525</xdr:rowOff>
    </xdr:from>
    <xdr:to>
      <xdr:col>13</xdr:col>
      <xdr:colOff>0</xdr:colOff>
      <xdr:row>89</xdr:row>
      <xdr:rowOff>19050</xdr:rowOff>
    </xdr:to>
    <xdr:cxnSp macro="">
      <xdr:nvCxnSpPr>
        <xdr:cNvPr id="23" name="Conector recto 22"/>
        <xdr:cNvCxnSpPr/>
      </xdr:nvCxnSpPr>
      <xdr:spPr>
        <a:xfrm>
          <a:off x="2914650" y="18564225"/>
          <a:ext cx="1190625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88</xdr:row>
      <xdr:rowOff>9525</xdr:rowOff>
    </xdr:from>
    <xdr:to>
      <xdr:col>12</xdr:col>
      <xdr:colOff>190500</xdr:colOff>
      <xdr:row>91</xdr:row>
      <xdr:rowOff>9525</xdr:rowOff>
    </xdr:to>
    <xdr:cxnSp macro="">
      <xdr:nvCxnSpPr>
        <xdr:cNvPr id="24" name="Conector recto 23"/>
        <xdr:cNvCxnSpPr/>
      </xdr:nvCxnSpPr>
      <xdr:spPr>
        <a:xfrm>
          <a:off x="2314575" y="18564225"/>
          <a:ext cx="178117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EC03605-475F-4C84-B33A-F45D00B64D4B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5024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6F790142-8D35-4C37-A6E6-1A8BDECDF9F3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5024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7738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8" name="Conector recto de flecha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flipH="1">
          <a:off x="57738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57738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962026</xdr:colOff>
      <xdr:row>30</xdr:row>
      <xdr:rowOff>104774</xdr:rowOff>
    </xdr:from>
    <xdr:to>
      <xdr:col>9</xdr:col>
      <xdr:colOff>723900</xdr:colOff>
      <xdr:row>52</xdr:row>
      <xdr:rowOff>76199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257736</xdr:colOff>
      <xdr:row>30</xdr:row>
      <xdr:rowOff>67235</xdr:rowOff>
    </xdr:from>
    <xdr:to>
      <xdr:col>3</xdr:col>
      <xdr:colOff>875740</xdr:colOff>
      <xdr:row>51</xdr:row>
      <xdr:rowOff>49306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6208059"/>
          <a:ext cx="4371975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1114425</xdr:colOff>
      <xdr:row>30</xdr:row>
      <xdr:rowOff>104774</xdr:rowOff>
    </xdr:from>
    <xdr:to>
      <xdr:col>10</xdr:col>
      <xdr:colOff>200025</xdr:colOff>
      <xdr:row>50</xdr:row>
      <xdr:rowOff>38099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8" name="Conector recto de flecha 2">
          <a:extLst>
            <a:ext uri="{FF2B5EF4-FFF2-40B4-BE49-F238E27FC236}">
              <a16:creationId xmlns:a16="http://schemas.microsoft.com/office/drawing/2014/main" id="{BEC03605-475F-4C84-B33A-F45D00B64D4B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6F790142-8D35-4C37-A6E6-1A8BDECDF9F3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0" name="Conector recto de flech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2" name="Conector recto de flecha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3" name="Conector recto de flecha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168088</xdr:colOff>
      <xdr:row>27</xdr:row>
      <xdr:rowOff>100853</xdr:rowOff>
    </xdr:from>
    <xdr:to>
      <xdr:col>3</xdr:col>
      <xdr:colOff>1022590</xdr:colOff>
      <xdr:row>50</xdr:row>
      <xdr:rowOff>93009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" y="5670177"/>
          <a:ext cx="4642090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8E410783-0F98-4C75-A77A-926A0264701D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65B87A-8A22-4D5E-B6DA-60F0256D1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832D79A5-4A10-4B4C-B845-1F9723486678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2F51CFBF-C0EC-4F6E-A2AF-104037EDC854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BEC03605-475F-4C84-B33A-F45D00B64D4B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8" name="Conector recto de flecha 2">
          <a:extLst>
            <a:ext uri="{FF2B5EF4-FFF2-40B4-BE49-F238E27FC236}">
              <a16:creationId xmlns:a16="http://schemas.microsoft.com/office/drawing/2014/main" id="{6F790142-8D35-4C37-A6E6-1A8BDECDF9F3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0" name="Conector recto de flecha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1" name="Conector recto de flecha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22413</xdr:colOff>
      <xdr:row>27</xdr:row>
      <xdr:rowOff>22412</xdr:rowOff>
    </xdr:from>
    <xdr:to>
      <xdr:col>4</xdr:col>
      <xdr:colOff>11083</xdr:colOff>
      <xdr:row>51</xdr:row>
      <xdr:rowOff>49277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13" y="5625353"/>
          <a:ext cx="4773582" cy="3792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6"/>
  <sheetViews>
    <sheetView tabSelected="1" workbookViewId="0"/>
  </sheetViews>
  <sheetFormatPr baseColWidth="10" defaultRowHeight="15" x14ac:dyDescent="0.25"/>
  <cols>
    <col min="1" max="1" width="7" style="83" customWidth="1"/>
    <col min="2" max="13" width="3" style="83" customWidth="1"/>
    <col min="14" max="15" width="3.5703125" style="83" customWidth="1"/>
    <col min="16" max="16" width="18.140625" style="83" customWidth="1"/>
    <col min="17" max="17" width="13.7109375" style="83" customWidth="1"/>
    <col min="18" max="18" width="14.28515625" style="83" customWidth="1"/>
    <col min="19" max="19" width="13.85546875" style="83" customWidth="1"/>
    <col min="20" max="20" width="19.140625" style="83" customWidth="1"/>
    <col min="21" max="21" width="13.7109375" style="83" customWidth="1"/>
    <col min="22" max="22" width="12.28515625" style="83" customWidth="1"/>
    <col min="23" max="23" width="15.7109375" style="83" customWidth="1"/>
    <col min="24" max="16384" width="11.42578125" style="83"/>
  </cols>
  <sheetData>
    <row r="2" spans="1:24" x14ac:dyDescent="0.25">
      <c r="A2" s="92" t="s">
        <v>25</v>
      </c>
    </row>
    <row r="3" spans="1:24" x14ac:dyDescent="0.25">
      <c r="A3" s="1" t="s">
        <v>26</v>
      </c>
    </row>
    <row r="4" spans="1:24" x14ac:dyDescent="0.25">
      <c r="A4" s="93" t="s">
        <v>27</v>
      </c>
    </row>
    <row r="6" spans="1:24" ht="15.75" customHeight="1" x14ac:dyDescent="0.25">
      <c r="A6" s="94">
        <v>1</v>
      </c>
      <c r="B6" s="95"/>
      <c r="C6" s="96"/>
      <c r="D6" s="96"/>
      <c r="E6" s="96"/>
      <c r="F6" s="96"/>
      <c r="G6" s="96"/>
      <c r="H6" s="95"/>
      <c r="I6" s="96"/>
      <c r="J6" s="96"/>
      <c r="K6" s="96"/>
      <c r="L6" s="96"/>
      <c r="M6" s="97"/>
      <c r="P6" s="37" t="s">
        <v>19</v>
      </c>
      <c r="Q6" s="37"/>
      <c r="R6" s="37"/>
      <c r="T6" s="121" t="s">
        <v>28</v>
      </c>
      <c r="U6" s="122" t="s">
        <v>23</v>
      </c>
      <c r="V6" s="123" t="s">
        <v>29</v>
      </c>
      <c r="W6" s="124"/>
      <c r="X6" s="97"/>
    </row>
    <row r="7" spans="1:24" x14ac:dyDescent="0.25">
      <c r="A7" s="94">
        <v>0.9</v>
      </c>
      <c r="B7" s="99"/>
      <c r="C7" s="100"/>
      <c r="D7" s="100"/>
      <c r="E7" s="100"/>
      <c r="F7" s="100"/>
      <c r="G7" s="100"/>
      <c r="H7" s="99"/>
      <c r="I7" s="100"/>
      <c r="J7" s="100"/>
      <c r="K7" s="100"/>
      <c r="L7" s="100"/>
      <c r="M7" s="101"/>
      <c r="P7" s="116" t="s">
        <v>32</v>
      </c>
      <c r="Q7" s="116" t="s">
        <v>33</v>
      </c>
      <c r="T7" s="126">
        <v>10</v>
      </c>
      <c r="U7" s="49">
        <v>12</v>
      </c>
      <c r="V7" s="135">
        <f>T7*U7/2</f>
        <v>60</v>
      </c>
      <c r="W7" s="128" t="s">
        <v>30</v>
      </c>
      <c r="X7" s="101"/>
    </row>
    <row r="8" spans="1:24" x14ac:dyDescent="0.25">
      <c r="A8" s="94">
        <v>0.8</v>
      </c>
      <c r="B8" s="99"/>
      <c r="C8" s="100"/>
      <c r="D8" s="100"/>
      <c r="E8" s="100"/>
      <c r="F8" s="100"/>
      <c r="G8" s="100"/>
      <c r="H8" s="99"/>
      <c r="I8" s="100"/>
      <c r="J8" s="100"/>
      <c r="K8" s="100"/>
      <c r="L8" s="100"/>
      <c r="M8" s="101"/>
      <c r="P8" s="115" t="s">
        <v>20</v>
      </c>
      <c r="Q8" s="115" t="s">
        <v>20</v>
      </c>
      <c r="R8" s="115" t="s">
        <v>21</v>
      </c>
      <c r="T8" s="131">
        <v>10</v>
      </c>
      <c r="U8" s="132">
        <v>6</v>
      </c>
      <c r="V8" s="136">
        <f>T8*U8/2</f>
        <v>30</v>
      </c>
      <c r="W8" s="133" t="s">
        <v>30</v>
      </c>
      <c r="X8" s="104"/>
    </row>
    <row r="9" spans="1:24" x14ac:dyDescent="0.25">
      <c r="A9" s="94">
        <v>0.7</v>
      </c>
      <c r="B9" s="99"/>
      <c r="C9" s="100"/>
      <c r="D9" s="100"/>
      <c r="E9" s="100"/>
      <c r="F9" s="100"/>
      <c r="G9" s="100"/>
      <c r="H9" s="99"/>
      <c r="I9" s="100"/>
      <c r="J9" s="100"/>
      <c r="K9" s="100"/>
      <c r="L9" s="100"/>
      <c r="M9" s="101"/>
      <c r="P9" s="115"/>
      <c r="Q9" s="115"/>
      <c r="R9" s="115"/>
    </row>
    <row r="10" spans="1:24" ht="15.75" thickBot="1" x14ac:dyDescent="0.3">
      <c r="A10" s="94">
        <v>0.6</v>
      </c>
      <c r="B10" s="99"/>
      <c r="C10" s="100"/>
      <c r="D10" s="100"/>
      <c r="E10" s="100"/>
      <c r="F10" s="100"/>
      <c r="G10" s="100"/>
      <c r="H10" s="99"/>
      <c r="I10" s="100"/>
      <c r="J10" s="100"/>
      <c r="K10" s="100"/>
      <c r="L10" s="100"/>
      <c r="M10" s="101"/>
      <c r="P10" s="116" t="s">
        <v>1</v>
      </c>
      <c r="Q10" s="116" t="s">
        <v>1</v>
      </c>
      <c r="R10" s="116" t="s">
        <v>1</v>
      </c>
    </row>
    <row r="11" spans="1:24" ht="15.75" thickBot="1" x14ac:dyDescent="0.3">
      <c r="A11" s="94">
        <v>0.5</v>
      </c>
      <c r="B11" s="95"/>
      <c r="C11" s="96"/>
      <c r="D11" s="96"/>
      <c r="E11" s="96"/>
      <c r="F11" s="96"/>
      <c r="G11" s="96"/>
      <c r="H11" s="95"/>
      <c r="I11" s="96"/>
      <c r="J11" s="96"/>
      <c r="K11" s="96"/>
      <c r="L11" s="96"/>
      <c r="M11" s="97"/>
      <c r="P11" s="117">
        <v>6</v>
      </c>
      <c r="Q11" s="117">
        <v>3</v>
      </c>
      <c r="R11" s="98">
        <v>3</v>
      </c>
    </row>
    <row r="12" spans="1:24" x14ac:dyDescent="0.25">
      <c r="A12" s="94">
        <v>0.4</v>
      </c>
      <c r="B12" s="99"/>
      <c r="C12" s="100"/>
      <c r="D12" s="100"/>
      <c r="E12" s="100"/>
      <c r="F12" s="100"/>
      <c r="G12" s="100"/>
      <c r="H12" s="99"/>
      <c r="I12" s="100"/>
      <c r="J12" s="100"/>
      <c r="K12" s="100"/>
      <c r="L12" s="100"/>
      <c r="M12" s="101"/>
    </row>
    <row r="13" spans="1:24" x14ac:dyDescent="0.25">
      <c r="A13" s="94">
        <v>0.3</v>
      </c>
      <c r="B13" s="99"/>
      <c r="C13" s="100"/>
      <c r="D13" s="100"/>
      <c r="E13" s="100"/>
      <c r="F13" s="100"/>
      <c r="G13" s="100"/>
      <c r="H13" s="99"/>
      <c r="I13" s="100"/>
      <c r="J13" s="100"/>
      <c r="K13" s="100"/>
      <c r="L13" s="100"/>
      <c r="M13" s="101"/>
    </row>
    <row r="14" spans="1:24" x14ac:dyDescent="0.25">
      <c r="A14" s="94">
        <v>0.2</v>
      </c>
      <c r="B14" s="99"/>
      <c r="C14" s="100"/>
      <c r="D14" s="100"/>
      <c r="E14" s="100"/>
      <c r="F14" s="100"/>
      <c r="G14" s="100"/>
      <c r="H14" s="99"/>
      <c r="I14" s="100"/>
      <c r="J14" s="100"/>
      <c r="K14" s="100"/>
      <c r="L14" s="100"/>
      <c r="M14" s="101"/>
    </row>
    <row r="15" spans="1:24" x14ac:dyDescent="0.25">
      <c r="A15" s="94">
        <v>0.1</v>
      </c>
      <c r="B15" s="102"/>
      <c r="C15" s="103"/>
      <c r="D15" s="103"/>
      <c r="E15" s="103"/>
      <c r="F15" s="103"/>
      <c r="G15" s="103"/>
      <c r="H15" s="102"/>
      <c r="I15" s="103"/>
      <c r="J15" s="103"/>
      <c r="K15" s="103"/>
      <c r="L15" s="103"/>
      <c r="M15" s="104"/>
    </row>
    <row r="16" spans="1:24" x14ac:dyDescent="0.25">
      <c r="A16" s="94">
        <v>0</v>
      </c>
    </row>
    <row r="17" spans="1:27" x14ac:dyDescent="0.25">
      <c r="B17" s="83">
        <v>1</v>
      </c>
      <c r="C17" s="83">
        <v>2</v>
      </c>
      <c r="D17" s="83">
        <v>3</v>
      </c>
      <c r="E17" s="83">
        <v>4</v>
      </c>
      <c r="F17" s="83">
        <v>5</v>
      </c>
      <c r="G17" s="83">
        <v>6</v>
      </c>
      <c r="H17" s="83">
        <v>7</v>
      </c>
      <c r="I17" s="83">
        <v>8</v>
      </c>
      <c r="J17" s="83">
        <v>9</v>
      </c>
      <c r="K17" s="83">
        <v>10</v>
      </c>
      <c r="L17" s="83">
        <v>11</v>
      </c>
      <c r="M17" s="83">
        <v>12</v>
      </c>
      <c r="N17" s="83" t="s">
        <v>23</v>
      </c>
    </row>
    <row r="18" spans="1:27" ht="38.25" x14ac:dyDescent="0.25">
      <c r="P18" s="84" t="s">
        <v>22</v>
      </c>
      <c r="Q18" s="111" t="s">
        <v>29</v>
      </c>
      <c r="R18" s="2"/>
      <c r="S18" s="2"/>
      <c r="T18" s="2"/>
      <c r="U18" s="109" t="s">
        <v>0</v>
      </c>
      <c r="V18" s="35" t="s">
        <v>1</v>
      </c>
      <c r="W18" s="2"/>
      <c r="X18" s="2"/>
      <c r="Y18" s="2"/>
    </row>
    <row r="19" spans="1:27" x14ac:dyDescent="0.25">
      <c r="P19" s="106" t="s">
        <v>11</v>
      </c>
      <c r="Q19" s="113">
        <f>120</f>
        <v>120</v>
      </c>
      <c r="R19" s="2"/>
      <c r="S19" s="2"/>
      <c r="T19" s="2"/>
      <c r="U19" s="34">
        <v>1</v>
      </c>
      <c r="V19" s="36">
        <v>12</v>
      </c>
      <c r="W19" s="2"/>
      <c r="X19" s="2"/>
      <c r="Y19" s="2"/>
    </row>
    <row r="20" spans="1:27" x14ac:dyDescent="0.25">
      <c r="P20" s="106" t="s">
        <v>32</v>
      </c>
      <c r="Q20" s="113">
        <f>V7</f>
        <v>60</v>
      </c>
      <c r="R20" s="2"/>
      <c r="S20" s="2"/>
      <c r="T20" s="2"/>
      <c r="U20" s="19"/>
      <c r="V20" s="20" t="s">
        <v>10</v>
      </c>
      <c r="W20" s="48">
        <f>V19*U19</f>
        <v>12</v>
      </c>
      <c r="X20" s="21" t="str">
        <f>V18</f>
        <v>meses</v>
      </c>
      <c r="Y20" s="2"/>
    </row>
    <row r="21" spans="1:27" x14ac:dyDescent="0.25">
      <c r="P21" s="106" t="s">
        <v>33</v>
      </c>
      <c r="Q21" s="113">
        <f>V8</f>
        <v>30</v>
      </c>
      <c r="R21" s="2"/>
      <c r="S21" s="2"/>
      <c r="T21" s="2"/>
      <c r="U21" s="2"/>
      <c r="V21" s="2"/>
      <c r="W21" s="2"/>
      <c r="X21" s="2"/>
      <c r="Y21" s="2"/>
    </row>
    <row r="22" spans="1:27" ht="51" x14ac:dyDescent="0.25">
      <c r="P22" s="2"/>
      <c r="Q22" s="2"/>
      <c r="R22" s="2"/>
      <c r="S22" s="112" t="s">
        <v>44</v>
      </c>
      <c r="T22" s="30" t="s">
        <v>17</v>
      </c>
      <c r="U22" s="6"/>
      <c r="V22" s="16"/>
      <c r="W22" s="31" t="s">
        <v>18</v>
      </c>
      <c r="X22" s="6"/>
      <c r="Y22" s="2"/>
      <c r="Z22" s="2"/>
      <c r="AA22" s="2"/>
    </row>
    <row r="23" spans="1:27" x14ac:dyDescent="0.25">
      <c r="P23" s="2"/>
      <c r="Q23" s="2"/>
      <c r="R23" s="4" t="s">
        <v>11</v>
      </c>
      <c r="S23" s="114">
        <f>Q19</f>
        <v>120</v>
      </c>
      <c r="T23" s="22">
        <f>W20</f>
        <v>12</v>
      </c>
      <c r="U23" s="6" t="str">
        <f>V18</f>
        <v>meses</v>
      </c>
      <c r="V23" s="2"/>
      <c r="W23" s="7">
        <f>V19-T23</f>
        <v>0</v>
      </c>
      <c r="X23" s="5" t="str">
        <f>V18</f>
        <v>meses</v>
      </c>
      <c r="Y23" s="2"/>
      <c r="Z23" s="2"/>
      <c r="AA23" s="2"/>
    </row>
    <row r="24" spans="1:27" x14ac:dyDescent="0.25">
      <c r="P24" s="2"/>
      <c r="Q24" s="2"/>
      <c r="R24" s="105" t="s">
        <v>32</v>
      </c>
      <c r="S24" s="114">
        <f>Q20</f>
        <v>60</v>
      </c>
      <c r="T24" s="8">
        <f>S24*T23/S23</f>
        <v>6</v>
      </c>
      <c r="U24" s="6" t="str">
        <f>V18</f>
        <v>meses</v>
      </c>
      <c r="V24" s="2"/>
      <c r="W24" s="7">
        <f>V19-T24</f>
        <v>6</v>
      </c>
      <c r="X24" s="5" t="str">
        <f>V18</f>
        <v>meses</v>
      </c>
      <c r="Y24" s="2"/>
      <c r="Z24" s="2"/>
      <c r="AA24" s="2"/>
    </row>
    <row r="25" spans="1:27" x14ac:dyDescent="0.25">
      <c r="P25" s="2"/>
      <c r="Q25" s="2"/>
      <c r="R25" s="105" t="s">
        <v>33</v>
      </c>
      <c r="S25" s="114">
        <f>Q21</f>
        <v>30</v>
      </c>
      <c r="T25" s="8">
        <f>S25*T23/S23</f>
        <v>3</v>
      </c>
      <c r="U25" s="6" t="str">
        <f>V18</f>
        <v>meses</v>
      </c>
      <c r="V25" s="2"/>
      <c r="W25" s="7">
        <f>V19-T25</f>
        <v>9</v>
      </c>
      <c r="X25" s="7" t="str">
        <f>V18</f>
        <v>meses</v>
      </c>
      <c r="Y25" s="2"/>
      <c r="Z25" s="2"/>
      <c r="AA25" s="2"/>
    </row>
    <row r="26" spans="1:27" x14ac:dyDescent="0.25">
      <c r="P26" s="2"/>
      <c r="Q26" s="2"/>
      <c r="R26" s="2"/>
      <c r="S26" s="2"/>
      <c r="T26" s="2"/>
      <c r="U26" s="2"/>
      <c r="V26" s="2"/>
      <c r="W26" s="2"/>
      <c r="X26" s="9"/>
      <c r="Y26" s="2"/>
      <c r="Z26" s="2"/>
      <c r="AA26" s="2"/>
    </row>
    <row r="27" spans="1:27" x14ac:dyDescent="0.25">
      <c r="P27" s="2"/>
      <c r="Q27" s="2"/>
      <c r="R27" s="2"/>
      <c r="S27" s="2"/>
      <c r="T27" s="10" t="s">
        <v>2</v>
      </c>
      <c r="U27" s="42">
        <f>T24-T25</f>
        <v>3</v>
      </c>
      <c r="V27" s="11" t="str">
        <f>U24</f>
        <v>meses</v>
      </c>
      <c r="W27" s="11" t="s">
        <v>3</v>
      </c>
      <c r="X27" s="50">
        <f>W20</f>
        <v>12</v>
      </c>
      <c r="Y27" s="12" t="str">
        <f>V18</f>
        <v>meses</v>
      </c>
      <c r="Z27" s="2"/>
      <c r="AA27" s="2"/>
    </row>
    <row r="28" spans="1:27" x14ac:dyDescent="0.25">
      <c r="P28" s="2"/>
      <c r="Q28" s="2"/>
      <c r="R28" s="2"/>
      <c r="S28" s="2"/>
      <c r="T28" s="13"/>
      <c r="U28" s="43">
        <f>U27*(365.25/12)</f>
        <v>91.3125</v>
      </c>
      <c r="V28" s="23" t="s">
        <v>4</v>
      </c>
      <c r="W28" s="14" t="s">
        <v>5</v>
      </c>
      <c r="X28" s="51">
        <f>W20</f>
        <v>12</v>
      </c>
      <c r="Y28" s="15" t="str">
        <f>V18</f>
        <v>meses</v>
      </c>
      <c r="Z28" s="2"/>
      <c r="AA28" s="2"/>
    </row>
    <row r="29" spans="1:27" x14ac:dyDescent="0.25">
      <c r="A29" s="1" t="s">
        <v>34</v>
      </c>
    </row>
    <row r="30" spans="1:27" x14ac:dyDescent="0.25">
      <c r="A30" s="93" t="s">
        <v>27</v>
      </c>
      <c r="R30" s="2"/>
      <c r="S30" s="2"/>
      <c r="T30" s="2"/>
      <c r="U30" s="2"/>
    </row>
    <row r="31" spans="1:27" x14ac:dyDescent="0.25">
      <c r="R31" s="2"/>
      <c r="S31" s="2"/>
      <c r="T31" s="2"/>
      <c r="U31" s="2"/>
    </row>
    <row r="32" spans="1:27" x14ac:dyDescent="0.25">
      <c r="A32" s="94">
        <v>1</v>
      </c>
      <c r="B32" s="95"/>
      <c r="C32" s="96"/>
      <c r="D32" s="96"/>
      <c r="E32" s="96"/>
      <c r="F32" s="96"/>
      <c r="G32" s="96"/>
      <c r="H32" s="95"/>
      <c r="I32" s="96"/>
      <c r="J32" s="96"/>
      <c r="K32" s="96"/>
      <c r="L32" s="96"/>
      <c r="M32" s="97"/>
      <c r="P32" s="37" t="s">
        <v>19</v>
      </c>
      <c r="Q32" s="37"/>
      <c r="R32" s="37"/>
      <c r="T32" s="121" t="s">
        <v>28</v>
      </c>
      <c r="U32" s="122" t="s">
        <v>23</v>
      </c>
      <c r="V32" s="123" t="s">
        <v>31</v>
      </c>
      <c r="W32" s="124"/>
      <c r="X32" s="97"/>
    </row>
    <row r="33" spans="1:25" x14ac:dyDescent="0.25">
      <c r="A33" s="94">
        <v>0.9</v>
      </c>
      <c r="B33" s="99"/>
      <c r="C33" s="100"/>
      <c r="D33" s="100"/>
      <c r="E33" s="100"/>
      <c r="F33" s="100"/>
      <c r="G33" s="100"/>
      <c r="H33" s="99"/>
      <c r="I33" s="100"/>
      <c r="J33" s="100"/>
      <c r="K33" s="100"/>
      <c r="L33" s="100"/>
      <c r="M33" s="101"/>
      <c r="P33" s="116" t="s">
        <v>32</v>
      </c>
      <c r="Q33" s="116" t="s">
        <v>33</v>
      </c>
      <c r="T33" s="126">
        <v>10</v>
      </c>
      <c r="U33" s="49">
        <v>10</v>
      </c>
      <c r="V33" s="135">
        <f>T33*U33/2</f>
        <v>50</v>
      </c>
      <c r="W33" s="128" t="s">
        <v>30</v>
      </c>
      <c r="X33" s="101"/>
    </row>
    <row r="34" spans="1:25" ht="15" customHeight="1" x14ac:dyDescent="0.25">
      <c r="A34" s="94">
        <v>0.8</v>
      </c>
      <c r="B34" s="99"/>
      <c r="C34" s="100"/>
      <c r="D34" s="100"/>
      <c r="E34" s="100"/>
      <c r="F34" s="100"/>
      <c r="G34" s="100"/>
      <c r="H34" s="99"/>
      <c r="I34" s="100"/>
      <c r="J34" s="100"/>
      <c r="K34" s="100"/>
      <c r="L34" s="100"/>
      <c r="M34" s="101"/>
      <c r="P34" s="118" t="s">
        <v>20</v>
      </c>
      <c r="Q34" s="118" t="s">
        <v>20</v>
      </c>
      <c r="R34" s="118" t="s">
        <v>21</v>
      </c>
      <c r="T34" s="131">
        <v>10</v>
      </c>
      <c r="U34" s="132">
        <v>2</v>
      </c>
      <c r="V34" s="136">
        <f>T34*U34/2</f>
        <v>10</v>
      </c>
      <c r="W34" s="133" t="s">
        <v>30</v>
      </c>
      <c r="X34" s="104"/>
    </row>
    <row r="35" spans="1:25" x14ac:dyDescent="0.25">
      <c r="A35" s="94">
        <v>0.7</v>
      </c>
      <c r="B35" s="99"/>
      <c r="C35" s="100"/>
      <c r="D35" s="100"/>
      <c r="E35" s="100"/>
      <c r="F35" s="100"/>
      <c r="G35" s="100"/>
      <c r="H35" s="99"/>
      <c r="I35" s="100"/>
      <c r="J35" s="100"/>
      <c r="K35" s="100"/>
      <c r="L35" s="100"/>
      <c r="M35" s="101"/>
      <c r="P35" s="119"/>
      <c r="Q35" s="119"/>
      <c r="R35" s="119"/>
    </row>
    <row r="36" spans="1:25" ht="15.75" thickBot="1" x14ac:dyDescent="0.3">
      <c r="A36" s="94">
        <v>0.6</v>
      </c>
      <c r="B36" s="99"/>
      <c r="C36" s="100"/>
      <c r="D36" s="100"/>
      <c r="E36" s="100"/>
      <c r="F36" s="100"/>
      <c r="G36" s="100"/>
      <c r="H36" s="99"/>
      <c r="I36" s="100"/>
      <c r="J36" s="100"/>
      <c r="K36" s="100"/>
      <c r="L36" s="100"/>
      <c r="M36" s="101"/>
      <c r="P36" s="116" t="s">
        <v>1</v>
      </c>
      <c r="Q36" s="116" t="s">
        <v>1</v>
      </c>
      <c r="R36" s="116" t="s">
        <v>1</v>
      </c>
    </row>
    <row r="37" spans="1:25" ht="15.75" thickBot="1" x14ac:dyDescent="0.3">
      <c r="A37" s="94">
        <v>0.5</v>
      </c>
      <c r="B37" s="95"/>
      <c r="C37" s="96"/>
      <c r="D37" s="96"/>
      <c r="E37" s="96"/>
      <c r="F37" s="96"/>
      <c r="G37" s="96"/>
      <c r="H37" s="95"/>
      <c r="I37" s="96"/>
      <c r="J37" s="96"/>
      <c r="K37" s="96"/>
      <c r="L37" s="96"/>
      <c r="M37" s="97"/>
      <c r="P37" s="117">
        <v>5</v>
      </c>
      <c r="Q37" s="117">
        <v>1</v>
      </c>
      <c r="R37" s="98">
        <f>P37-Q37</f>
        <v>4</v>
      </c>
    </row>
    <row r="38" spans="1:25" x14ac:dyDescent="0.25">
      <c r="A38" s="94">
        <v>0.4</v>
      </c>
      <c r="B38" s="99"/>
      <c r="C38" s="100"/>
      <c r="D38" s="100"/>
      <c r="E38" s="100"/>
      <c r="F38" s="100"/>
      <c r="G38" s="100"/>
      <c r="H38" s="99"/>
      <c r="I38" s="100"/>
      <c r="J38" s="100"/>
      <c r="K38" s="100"/>
      <c r="L38" s="100"/>
      <c r="M38" s="101"/>
    </row>
    <row r="39" spans="1:25" x14ac:dyDescent="0.25">
      <c r="A39" s="94">
        <v>0.3</v>
      </c>
      <c r="B39" s="99"/>
      <c r="C39" s="100"/>
      <c r="D39" s="100"/>
      <c r="E39" s="100"/>
      <c r="F39" s="100"/>
      <c r="G39" s="100"/>
      <c r="H39" s="99"/>
      <c r="I39" s="100"/>
      <c r="J39" s="100"/>
      <c r="K39" s="100"/>
      <c r="L39" s="100"/>
      <c r="M39" s="101"/>
    </row>
    <row r="40" spans="1:25" x14ac:dyDescent="0.25">
      <c r="A40" s="94">
        <v>0.2</v>
      </c>
      <c r="B40" s="99"/>
      <c r="C40" s="100"/>
      <c r="D40" s="100"/>
      <c r="E40" s="100"/>
      <c r="F40" s="100"/>
      <c r="G40" s="100"/>
      <c r="H40" s="99"/>
      <c r="I40" s="100"/>
      <c r="J40" s="100"/>
      <c r="K40" s="100"/>
      <c r="L40" s="100"/>
      <c r="M40" s="101"/>
    </row>
    <row r="41" spans="1:25" x14ac:dyDescent="0.25">
      <c r="A41" s="94">
        <v>0.1</v>
      </c>
      <c r="B41" s="102"/>
      <c r="C41" s="103"/>
      <c r="D41" s="103"/>
      <c r="E41" s="103"/>
      <c r="F41" s="103"/>
      <c r="G41" s="103"/>
      <c r="H41" s="102"/>
      <c r="I41" s="103"/>
      <c r="J41" s="103"/>
      <c r="K41" s="103"/>
      <c r="L41" s="103"/>
      <c r="M41" s="104"/>
    </row>
    <row r="42" spans="1:25" x14ac:dyDescent="0.25">
      <c r="A42" s="94">
        <v>0</v>
      </c>
    </row>
    <row r="43" spans="1:25" x14ac:dyDescent="0.25">
      <c r="B43" s="83">
        <v>1</v>
      </c>
      <c r="C43" s="83">
        <v>2</v>
      </c>
      <c r="D43" s="83">
        <v>3</v>
      </c>
      <c r="E43" s="83">
        <v>4</v>
      </c>
      <c r="F43" s="83">
        <v>5</v>
      </c>
      <c r="G43" s="83">
        <v>6</v>
      </c>
      <c r="H43" s="83">
        <v>7</v>
      </c>
      <c r="I43" s="83">
        <v>8</v>
      </c>
      <c r="J43" s="83">
        <v>9</v>
      </c>
      <c r="K43" s="83">
        <v>10</v>
      </c>
      <c r="L43" s="83">
        <v>11</v>
      </c>
      <c r="M43" s="83">
        <v>12</v>
      </c>
      <c r="N43" s="83" t="s">
        <v>23</v>
      </c>
    </row>
    <row r="44" spans="1:25" ht="38.25" x14ac:dyDescent="0.25">
      <c r="P44" s="84" t="s">
        <v>22</v>
      </c>
      <c r="Q44" s="111" t="s">
        <v>29</v>
      </c>
      <c r="R44" s="2"/>
      <c r="S44" s="2"/>
      <c r="T44" s="2"/>
      <c r="U44" s="109" t="s">
        <v>0</v>
      </c>
      <c r="V44" s="35" t="s">
        <v>1</v>
      </c>
      <c r="W44" s="2"/>
      <c r="X44" s="2"/>
      <c r="Y44" s="2"/>
    </row>
    <row r="45" spans="1:25" x14ac:dyDescent="0.25">
      <c r="P45" s="106" t="s">
        <v>11</v>
      </c>
      <c r="Q45" s="113">
        <f>120</f>
        <v>120</v>
      </c>
      <c r="R45" s="2"/>
      <c r="S45" s="2"/>
      <c r="T45" s="2"/>
      <c r="U45" s="34">
        <v>1</v>
      </c>
      <c r="V45" s="36">
        <v>12</v>
      </c>
      <c r="W45" s="2"/>
      <c r="X45" s="2"/>
      <c r="Y45" s="2"/>
    </row>
    <row r="46" spans="1:25" x14ac:dyDescent="0.25">
      <c r="P46" s="106" t="s">
        <v>32</v>
      </c>
      <c r="Q46" s="113">
        <f>V33</f>
        <v>50</v>
      </c>
      <c r="R46" s="2"/>
      <c r="S46" s="2"/>
      <c r="T46" s="2"/>
      <c r="U46" s="19"/>
      <c r="V46" s="20" t="s">
        <v>10</v>
      </c>
      <c r="W46" s="48">
        <f>V45*U45</f>
        <v>12</v>
      </c>
      <c r="X46" s="21" t="str">
        <f>V44</f>
        <v>meses</v>
      </c>
      <c r="Y46" s="2"/>
    </row>
    <row r="47" spans="1:25" x14ac:dyDescent="0.25">
      <c r="P47" s="106" t="s">
        <v>33</v>
      </c>
      <c r="Q47" s="113">
        <f>V34</f>
        <v>10</v>
      </c>
      <c r="R47" s="2"/>
      <c r="S47" s="2"/>
      <c r="T47" s="2"/>
      <c r="U47" s="2"/>
      <c r="V47" s="2"/>
      <c r="W47" s="2"/>
      <c r="X47" s="2"/>
      <c r="Y47" s="2"/>
    </row>
    <row r="48" spans="1:25" ht="39" x14ac:dyDescent="0.25">
      <c r="P48" s="2"/>
      <c r="Q48" s="2"/>
      <c r="R48" s="2"/>
      <c r="S48" s="112" t="s">
        <v>44</v>
      </c>
      <c r="T48" s="30" t="s">
        <v>17</v>
      </c>
      <c r="U48" s="6"/>
      <c r="V48" s="16"/>
      <c r="W48" s="31" t="s">
        <v>18</v>
      </c>
      <c r="X48" s="6"/>
      <c r="Y48" s="2"/>
    </row>
    <row r="49" spans="1:25" x14ac:dyDescent="0.25">
      <c r="P49" s="2"/>
      <c r="Q49" s="2"/>
      <c r="R49" s="4" t="s">
        <v>11</v>
      </c>
      <c r="S49" s="114">
        <f>Q45</f>
        <v>120</v>
      </c>
      <c r="T49" s="22">
        <f>W46</f>
        <v>12</v>
      </c>
      <c r="U49" s="6" t="str">
        <f>V44</f>
        <v>meses</v>
      </c>
      <c r="V49" s="2"/>
      <c r="W49" s="7">
        <f>V45-T49</f>
        <v>0</v>
      </c>
      <c r="X49" s="5" t="str">
        <f>V44</f>
        <v>meses</v>
      </c>
      <c r="Y49" s="2"/>
    </row>
    <row r="50" spans="1:25" x14ac:dyDescent="0.25">
      <c r="P50" s="2"/>
      <c r="Q50" s="2"/>
      <c r="R50" s="105" t="s">
        <v>32</v>
      </c>
      <c r="S50" s="114">
        <f>Q46</f>
        <v>50</v>
      </c>
      <c r="T50" s="8">
        <f>S50*T49/S49</f>
        <v>5</v>
      </c>
      <c r="U50" s="6" t="str">
        <f>V44</f>
        <v>meses</v>
      </c>
      <c r="V50" s="2"/>
      <c r="W50" s="7">
        <f>V45-T50</f>
        <v>7</v>
      </c>
      <c r="X50" s="5" t="str">
        <f>V44</f>
        <v>meses</v>
      </c>
      <c r="Y50" s="2"/>
    </row>
    <row r="51" spans="1:25" x14ac:dyDescent="0.25">
      <c r="P51" s="2"/>
      <c r="Q51" s="2"/>
      <c r="R51" s="105" t="s">
        <v>33</v>
      </c>
      <c r="S51" s="114">
        <f>Q47</f>
        <v>10</v>
      </c>
      <c r="T51" s="8">
        <f>S51*T49/S49</f>
        <v>1</v>
      </c>
      <c r="U51" s="6" t="str">
        <f>V44</f>
        <v>meses</v>
      </c>
      <c r="V51" s="2"/>
      <c r="W51" s="7">
        <f>V45-T51</f>
        <v>11</v>
      </c>
      <c r="X51" s="7" t="str">
        <f>V44</f>
        <v>meses</v>
      </c>
      <c r="Y51" s="2"/>
    </row>
    <row r="52" spans="1:25" x14ac:dyDescent="0.25">
      <c r="P52" s="2"/>
      <c r="Q52" s="2"/>
      <c r="R52" s="2"/>
      <c r="S52" s="2"/>
      <c r="T52" s="2"/>
      <c r="U52" s="2"/>
      <c r="V52" s="2"/>
      <c r="W52" s="2"/>
      <c r="X52" s="9"/>
      <c r="Y52" s="2"/>
    </row>
    <row r="53" spans="1:25" x14ac:dyDescent="0.25">
      <c r="P53" s="2"/>
      <c r="Q53" s="2"/>
      <c r="R53" s="2"/>
      <c r="S53" s="2"/>
      <c r="T53" s="10" t="s">
        <v>2</v>
      </c>
      <c r="U53" s="42">
        <f>T50-T51</f>
        <v>4</v>
      </c>
      <c r="V53" s="11" t="str">
        <f>U50</f>
        <v>meses</v>
      </c>
      <c r="W53" s="11" t="s">
        <v>3</v>
      </c>
      <c r="X53" s="50">
        <f>W46</f>
        <v>12</v>
      </c>
      <c r="Y53" s="12" t="str">
        <f>V44</f>
        <v>meses</v>
      </c>
    </row>
    <row r="54" spans="1:25" x14ac:dyDescent="0.25">
      <c r="P54" s="2"/>
      <c r="Q54" s="2"/>
      <c r="R54" s="2"/>
      <c r="S54" s="2"/>
      <c r="T54" s="13"/>
      <c r="U54" s="43">
        <f>U53*(365.25/12)</f>
        <v>121.75</v>
      </c>
      <c r="V54" s="23" t="s">
        <v>4</v>
      </c>
      <c r="W54" s="14" t="s">
        <v>5</v>
      </c>
      <c r="X54" s="51">
        <f>W46</f>
        <v>12</v>
      </c>
      <c r="Y54" s="15" t="str">
        <f>V44</f>
        <v>meses</v>
      </c>
    </row>
    <row r="55" spans="1:25" x14ac:dyDescent="0.25">
      <c r="A55" s="1" t="s">
        <v>35</v>
      </c>
    </row>
    <row r="56" spans="1:25" x14ac:dyDescent="0.25">
      <c r="A56" s="93" t="s">
        <v>27</v>
      </c>
    </row>
    <row r="58" spans="1:25" x14ac:dyDescent="0.25">
      <c r="A58" s="94">
        <v>1</v>
      </c>
      <c r="B58" s="95"/>
      <c r="C58" s="96"/>
      <c r="D58" s="96"/>
      <c r="E58" s="96"/>
      <c r="F58" s="96"/>
      <c r="G58" s="96"/>
      <c r="H58" s="95"/>
      <c r="I58" s="96"/>
      <c r="J58" s="96"/>
      <c r="K58" s="96"/>
      <c r="L58" s="96"/>
      <c r="M58" s="97"/>
      <c r="P58" s="37" t="s">
        <v>19</v>
      </c>
      <c r="Q58" s="37"/>
      <c r="R58" s="37"/>
      <c r="T58" s="121" t="s">
        <v>28</v>
      </c>
      <c r="U58" s="122" t="s">
        <v>23</v>
      </c>
      <c r="V58" s="123" t="s">
        <v>31</v>
      </c>
      <c r="W58" s="124"/>
      <c r="X58" s="97"/>
    </row>
    <row r="59" spans="1:25" x14ac:dyDescent="0.25">
      <c r="A59" s="94">
        <v>0.9</v>
      </c>
      <c r="B59" s="99"/>
      <c r="C59" s="100"/>
      <c r="D59" s="100"/>
      <c r="E59" s="100"/>
      <c r="F59" s="100"/>
      <c r="G59" s="100"/>
      <c r="H59" s="99"/>
      <c r="I59" s="100"/>
      <c r="J59" s="100"/>
      <c r="K59" s="100"/>
      <c r="L59" s="100"/>
      <c r="M59" s="101"/>
      <c r="P59" s="116" t="s">
        <v>32</v>
      </c>
      <c r="Q59" s="116" t="s">
        <v>33</v>
      </c>
      <c r="T59" s="126">
        <v>5</v>
      </c>
      <c r="U59" s="49">
        <v>6</v>
      </c>
      <c r="V59" s="127">
        <f>T59*U59/2</f>
        <v>15</v>
      </c>
      <c r="W59" s="128" t="s">
        <v>30</v>
      </c>
      <c r="X59" s="101"/>
    </row>
    <row r="60" spans="1:25" x14ac:dyDescent="0.25">
      <c r="A60" s="94">
        <v>0.8</v>
      </c>
      <c r="B60" s="99"/>
      <c r="C60" s="100"/>
      <c r="D60" s="100"/>
      <c r="E60" s="100"/>
      <c r="F60" s="100"/>
      <c r="G60" s="100"/>
      <c r="H60" s="99"/>
      <c r="I60" s="100"/>
      <c r="J60" s="100"/>
      <c r="K60" s="100"/>
      <c r="L60" s="100"/>
      <c r="M60" s="101"/>
      <c r="P60" s="118" t="s">
        <v>20</v>
      </c>
      <c r="Q60" s="118" t="s">
        <v>20</v>
      </c>
      <c r="R60" s="118" t="s">
        <v>21</v>
      </c>
      <c r="T60" s="126">
        <v>5</v>
      </c>
      <c r="U60" s="49">
        <v>2</v>
      </c>
      <c r="V60" s="127">
        <f>T60*U60/2</f>
        <v>5</v>
      </c>
      <c r="W60" s="128" t="s">
        <v>30</v>
      </c>
      <c r="X60" s="101"/>
    </row>
    <row r="61" spans="1:25" x14ac:dyDescent="0.25">
      <c r="A61" s="94">
        <v>0.7</v>
      </c>
      <c r="B61" s="99"/>
      <c r="C61" s="100"/>
      <c r="D61" s="100"/>
      <c r="E61" s="100"/>
      <c r="F61" s="100"/>
      <c r="G61" s="100"/>
      <c r="H61" s="99"/>
      <c r="I61" s="100"/>
      <c r="J61" s="100"/>
      <c r="K61" s="100"/>
      <c r="L61" s="100"/>
      <c r="M61" s="101"/>
      <c r="P61" s="119"/>
      <c r="Q61" s="119"/>
      <c r="R61" s="119"/>
      <c r="T61" s="126">
        <v>5</v>
      </c>
      <c r="U61" s="49">
        <v>6</v>
      </c>
      <c r="V61" s="49">
        <f>T61*U61</f>
        <v>30</v>
      </c>
      <c r="W61" s="128" t="s">
        <v>36</v>
      </c>
      <c r="X61" s="101"/>
    </row>
    <row r="62" spans="1:25" ht="15.75" thickBot="1" x14ac:dyDescent="0.3">
      <c r="A62" s="94">
        <v>0.6</v>
      </c>
      <c r="B62" s="99"/>
      <c r="C62" s="100"/>
      <c r="D62" s="100"/>
      <c r="E62" s="100"/>
      <c r="F62" s="100"/>
      <c r="G62" s="100"/>
      <c r="H62" s="99"/>
      <c r="I62" s="100"/>
      <c r="J62" s="100"/>
      <c r="K62" s="100"/>
      <c r="L62" s="100"/>
      <c r="M62" s="101"/>
      <c r="P62" s="116" t="s">
        <v>1</v>
      </c>
      <c r="Q62" s="116" t="s">
        <v>1</v>
      </c>
      <c r="R62" s="116" t="s">
        <v>1</v>
      </c>
      <c r="T62" s="126"/>
      <c r="U62" s="49"/>
      <c r="V62" s="135">
        <f>SUM(V59:V61)</f>
        <v>50</v>
      </c>
      <c r="W62" s="128"/>
      <c r="X62" s="101"/>
    </row>
    <row r="63" spans="1:25" ht="15.75" thickBot="1" x14ac:dyDescent="0.3">
      <c r="A63" s="94">
        <v>0.5</v>
      </c>
      <c r="B63" s="95"/>
      <c r="C63" s="96"/>
      <c r="D63" s="96"/>
      <c r="E63" s="96"/>
      <c r="F63" s="96"/>
      <c r="G63" s="96"/>
      <c r="H63" s="95"/>
      <c r="I63" s="96"/>
      <c r="J63" s="96"/>
      <c r="K63" s="96"/>
      <c r="L63" s="96"/>
      <c r="M63" s="97"/>
      <c r="P63" s="117">
        <v>6</v>
      </c>
      <c r="Q63" s="117">
        <v>1</v>
      </c>
      <c r="R63" s="120">
        <f>P63-Q63</f>
        <v>5</v>
      </c>
      <c r="T63" s="126"/>
      <c r="U63" s="49"/>
      <c r="V63" s="49"/>
      <c r="W63" s="128"/>
      <c r="X63" s="101"/>
    </row>
    <row r="64" spans="1:25" x14ac:dyDescent="0.25">
      <c r="A64" s="94">
        <v>0.4</v>
      </c>
      <c r="B64" s="99"/>
      <c r="C64" s="100"/>
      <c r="D64" s="100"/>
      <c r="E64" s="100"/>
      <c r="F64" s="100"/>
      <c r="G64" s="100"/>
      <c r="H64" s="99"/>
      <c r="I64" s="100"/>
      <c r="J64" s="100"/>
      <c r="K64" s="100"/>
      <c r="L64" s="100"/>
      <c r="M64" s="101"/>
      <c r="T64" s="131">
        <v>10</v>
      </c>
      <c r="U64" s="132">
        <v>2</v>
      </c>
      <c r="V64" s="136">
        <f>T64*U64/2</f>
        <v>10</v>
      </c>
      <c r="W64" s="133" t="s">
        <v>30</v>
      </c>
      <c r="X64" s="104"/>
    </row>
    <row r="65" spans="1:25" x14ac:dyDescent="0.25">
      <c r="A65" s="94">
        <v>0.3</v>
      </c>
      <c r="B65" s="99"/>
      <c r="C65" s="100"/>
      <c r="D65" s="100"/>
      <c r="E65" s="100"/>
      <c r="F65" s="100"/>
      <c r="G65" s="100"/>
      <c r="H65" s="99"/>
      <c r="I65" s="100"/>
      <c r="J65" s="100"/>
      <c r="K65" s="100"/>
      <c r="L65" s="100"/>
      <c r="M65" s="101"/>
    </row>
    <row r="66" spans="1:25" x14ac:dyDescent="0.25">
      <c r="A66" s="94">
        <v>0.2</v>
      </c>
      <c r="B66" s="99"/>
      <c r="C66" s="100"/>
      <c r="D66" s="100"/>
      <c r="E66" s="100"/>
      <c r="F66" s="100"/>
      <c r="G66" s="100"/>
      <c r="H66" s="99"/>
      <c r="I66" s="100"/>
      <c r="J66" s="100"/>
      <c r="K66" s="100"/>
      <c r="L66" s="100"/>
      <c r="M66" s="101"/>
    </row>
    <row r="67" spans="1:25" x14ac:dyDescent="0.25">
      <c r="A67" s="94">
        <v>0.1</v>
      </c>
      <c r="B67" s="102"/>
      <c r="C67" s="103"/>
      <c r="D67" s="103"/>
      <c r="E67" s="103"/>
      <c r="F67" s="103"/>
      <c r="G67" s="103"/>
      <c r="H67" s="102"/>
      <c r="I67" s="103"/>
      <c r="J67" s="103"/>
      <c r="K67" s="103"/>
      <c r="L67" s="103"/>
      <c r="M67" s="104"/>
    </row>
    <row r="68" spans="1:25" x14ac:dyDescent="0.25">
      <c r="A68" s="94">
        <v>0</v>
      </c>
    </row>
    <row r="69" spans="1:25" x14ac:dyDescent="0.25">
      <c r="B69" s="83">
        <v>1</v>
      </c>
      <c r="C69" s="83">
        <v>2</v>
      </c>
      <c r="D69" s="83">
        <v>3</v>
      </c>
      <c r="E69" s="83">
        <v>4</v>
      </c>
      <c r="F69" s="83">
        <v>5</v>
      </c>
      <c r="G69" s="83">
        <v>6</v>
      </c>
      <c r="H69" s="83">
        <v>7</v>
      </c>
      <c r="I69" s="83">
        <v>8</v>
      </c>
      <c r="J69" s="83">
        <v>9</v>
      </c>
      <c r="K69" s="83">
        <v>10</v>
      </c>
      <c r="L69" s="83">
        <v>11</v>
      </c>
      <c r="M69" s="83">
        <v>12</v>
      </c>
      <c r="N69" s="83" t="s">
        <v>23</v>
      </c>
    </row>
    <row r="70" spans="1:25" ht="38.25" x14ac:dyDescent="0.25">
      <c r="P70" s="84" t="s">
        <v>22</v>
      </c>
      <c r="Q70" s="111" t="s">
        <v>29</v>
      </c>
      <c r="R70" s="2"/>
      <c r="S70" s="2"/>
      <c r="T70" s="2"/>
      <c r="U70" s="109" t="s">
        <v>0</v>
      </c>
      <c r="V70" s="35" t="s">
        <v>1</v>
      </c>
      <c r="W70" s="2"/>
      <c r="X70" s="2"/>
      <c r="Y70" s="2"/>
    </row>
    <row r="71" spans="1:25" x14ac:dyDescent="0.25">
      <c r="P71" s="106" t="s">
        <v>11</v>
      </c>
      <c r="Q71" s="113">
        <f>120</f>
        <v>120</v>
      </c>
      <c r="R71" s="2"/>
      <c r="S71" s="2"/>
      <c r="T71" s="2"/>
      <c r="U71" s="34">
        <v>1</v>
      </c>
      <c r="V71" s="36">
        <v>12</v>
      </c>
      <c r="W71" s="2"/>
      <c r="X71" s="2"/>
      <c r="Y71" s="2"/>
    </row>
    <row r="72" spans="1:25" x14ac:dyDescent="0.25">
      <c r="P72" s="106" t="s">
        <v>32</v>
      </c>
      <c r="Q72" s="113">
        <f>V62</f>
        <v>50</v>
      </c>
      <c r="R72" s="2"/>
      <c r="S72" s="2"/>
      <c r="T72" s="2"/>
      <c r="U72" s="19"/>
      <c r="V72" s="20" t="s">
        <v>10</v>
      </c>
      <c r="W72" s="48">
        <f>V71*U71</f>
        <v>12</v>
      </c>
      <c r="X72" s="21" t="str">
        <f>V70</f>
        <v>meses</v>
      </c>
      <c r="Y72" s="2"/>
    </row>
    <row r="73" spans="1:25" x14ac:dyDescent="0.25">
      <c r="P73" s="106" t="s">
        <v>33</v>
      </c>
      <c r="Q73" s="113">
        <f>V64</f>
        <v>10</v>
      </c>
      <c r="R73" s="2"/>
      <c r="S73" s="2"/>
      <c r="T73" s="2"/>
      <c r="U73" s="2"/>
      <c r="V73" s="2"/>
      <c r="W73" s="2"/>
      <c r="X73" s="2"/>
      <c r="Y73" s="2"/>
    </row>
    <row r="74" spans="1:25" ht="39" x14ac:dyDescent="0.25">
      <c r="P74" s="2"/>
      <c r="Q74" s="2"/>
      <c r="R74" s="2"/>
      <c r="S74" s="112" t="s">
        <v>44</v>
      </c>
      <c r="T74" s="30" t="s">
        <v>17</v>
      </c>
      <c r="U74" s="6"/>
      <c r="V74" s="16"/>
      <c r="W74" s="31" t="s">
        <v>18</v>
      </c>
      <c r="X74" s="6"/>
      <c r="Y74" s="2"/>
    </row>
    <row r="75" spans="1:25" x14ac:dyDescent="0.25">
      <c r="P75" s="2"/>
      <c r="Q75" s="2"/>
      <c r="R75" s="4" t="s">
        <v>11</v>
      </c>
      <c r="S75" s="114">
        <f>Q71</f>
        <v>120</v>
      </c>
      <c r="T75" s="22">
        <f>W72</f>
        <v>12</v>
      </c>
      <c r="U75" s="6" t="str">
        <f>V70</f>
        <v>meses</v>
      </c>
      <c r="V75" s="2"/>
      <c r="W75" s="7">
        <f>V71-T75</f>
        <v>0</v>
      </c>
      <c r="X75" s="5" t="str">
        <f>V70</f>
        <v>meses</v>
      </c>
      <c r="Y75" s="2"/>
    </row>
    <row r="76" spans="1:25" x14ac:dyDescent="0.25">
      <c r="P76" s="2"/>
      <c r="Q76" s="2"/>
      <c r="R76" s="105" t="s">
        <v>32</v>
      </c>
      <c r="S76" s="114">
        <f>Q72</f>
        <v>50</v>
      </c>
      <c r="T76" s="8">
        <f>S76*T75/S75</f>
        <v>5</v>
      </c>
      <c r="U76" s="6" t="str">
        <f>V70</f>
        <v>meses</v>
      </c>
      <c r="V76" s="2"/>
      <c r="W76" s="7">
        <f>V71-T76</f>
        <v>7</v>
      </c>
      <c r="X76" s="5" t="str">
        <f>V70</f>
        <v>meses</v>
      </c>
      <c r="Y76" s="2"/>
    </row>
    <row r="77" spans="1:25" x14ac:dyDescent="0.25">
      <c r="P77" s="2"/>
      <c r="Q77" s="2"/>
      <c r="R77" s="105" t="s">
        <v>33</v>
      </c>
      <c r="S77" s="114">
        <f>Q73</f>
        <v>10</v>
      </c>
      <c r="T77" s="8">
        <f>S77*T75/S75</f>
        <v>1</v>
      </c>
      <c r="U77" s="6" t="str">
        <f>V70</f>
        <v>meses</v>
      </c>
      <c r="V77" s="2"/>
      <c r="W77" s="7">
        <f>V71-T77</f>
        <v>11</v>
      </c>
      <c r="X77" s="7" t="str">
        <f>V70</f>
        <v>meses</v>
      </c>
      <c r="Y77" s="2"/>
    </row>
    <row r="78" spans="1:25" x14ac:dyDescent="0.25">
      <c r="P78" s="2"/>
      <c r="Q78" s="2"/>
      <c r="R78" s="2"/>
      <c r="S78" s="2"/>
      <c r="T78" s="2"/>
      <c r="U78" s="2"/>
      <c r="V78" s="2"/>
      <c r="W78" s="2"/>
      <c r="X78" s="9"/>
      <c r="Y78" s="2"/>
    </row>
    <row r="79" spans="1:25" x14ac:dyDescent="0.25">
      <c r="P79" s="2"/>
      <c r="Q79" s="2"/>
      <c r="R79" s="2"/>
      <c r="S79" s="2"/>
      <c r="T79" s="10" t="s">
        <v>2</v>
      </c>
      <c r="U79" s="42">
        <f>T76-T77</f>
        <v>4</v>
      </c>
      <c r="V79" s="11" t="str">
        <f>U76</f>
        <v>meses</v>
      </c>
      <c r="W79" s="11" t="s">
        <v>3</v>
      </c>
      <c r="X79" s="50">
        <f>W72</f>
        <v>12</v>
      </c>
      <c r="Y79" s="12" t="str">
        <f>V70</f>
        <v>meses</v>
      </c>
    </row>
    <row r="80" spans="1:25" x14ac:dyDescent="0.25">
      <c r="P80" s="2"/>
      <c r="Q80" s="2"/>
      <c r="R80" s="2"/>
      <c r="S80" s="2"/>
      <c r="T80" s="13"/>
      <c r="U80" s="43">
        <f>U79*(365.25/12)</f>
        <v>121.75</v>
      </c>
      <c r="V80" s="23" t="s">
        <v>4</v>
      </c>
      <c r="W80" s="14" t="s">
        <v>5</v>
      </c>
      <c r="X80" s="51">
        <f>W72</f>
        <v>12</v>
      </c>
      <c r="Y80" s="15" t="str">
        <f>V70</f>
        <v>meses</v>
      </c>
    </row>
    <row r="81" spans="1:25" x14ac:dyDescent="0.25">
      <c r="A81" s="1" t="s">
        <v>37</v>
      </c>
    </row>
    <row r="82" spans="1:25" x14ac:dyDescent="0.25">
      <c r="A82" s="93" t="s">
        <v>27</v>
      </c>
    </row>
    <row r="84" spans="1:25" x14ac:dyDescent="0.25">
      <c r="A84" s="94">
        <v>1</v>
      </c>
      <c r="B84" s="95"/>
      <c r="C84" s="96"/>
      <c r="D84" s="96"/>
      <c r="E84" s="96"/>
      <c r="F84" s="96"/>
      <c r="G84" s="96"/>
      <c r="H84" s="95"/>
      <c r="I84" s="96"/>
      <c r="J84" s="96"/>
      <c r="K84" s="96"/>
      <c r="L84" s="96"/>
      <c r="M84" s="97"/>
      <c r="P84" s="37" t="s">
        <v>19</v>
      </c>
      <c r="Q84" s="37"/>
      <c r="R84" s="37"/>
      <c r="T84" s="121" t="s">
        <v>28</v>
      </c>
      <c r="U84" s="122" t="s">
        <v>23</v>
      </c>
      <c r="V84" s="123" t="s">
        <v>31</v>
      </c>
      <c r="W84" s="124"/>
      <c r="X84" s="125"/>
    </row>
    <row r="85" spans="1:25" x14ac:dyDescent="0.25">
      <c r="A85" s="94">
        <v>0.9</v>
      </c>
      <c r="B85" s="99"/>
      <c r="C85" s="100"/>
      <c r="D85" s="100"/>
      <c r="E85" s="100"/>
      <c r="F85" s="100"/>
      <c r="G85" s="100"/>
      <c r="H85" s="99"/>
      <c r="I85" s="100"/>
      <c r="J85" s="100"/>
      <c r="K85" s="100"/>
      <c r="L85" s="100"/>
      <c r="M85" s="101"/>
      <c r="P85" s="116" t="s">
        <v>32</v>
      </c>
      <c r="Q85" s="116" t="s">
        <v>33</v>
      </c>
      <c r="T85" s="126">
        <v>5</v>
      </c>
      <c r="U85" s="49">
        <v>6</v>
      </c>
      <c r="V85" s="127">
        <f>T85*U85/2</f>
        <v>15</v>
      </c>
      <c r="W85" s="128" t="s">
        <v>30</v>
      </c>
      <c r="X85" s="129"/>
    </row>
    <row r="86" spans="1:25" x14ac:dyDescent="0.25">
      <c r="A86" s="94">
        <v>0.8</v>
      </c>
      <c r="B86" s="99"/>
      <c r="C86" s="100"/>
      <c r="D86" s="100"/>
      <c r="E86" s="100"/>
      <c r="F86" s="100"/>
      <c r="G86" s="100"/>
      <c r="H86" s="99"/>
      <c r="I86" s="100"/>
      <c r="J86" s="100"/>
      <c r="K86" s="100"/>
      <c r="L86" s="100"/>
      <c r="M86" s="101"/>
      <c r="P86" s="118" t="s">
        <v>20</v>
      </c>
      <c r="Q86" s="118" t="s">
        <v>20</v>
      </c>
      <c r="R86" s="118" t="s">
        <v>21</v>
      </c>
      <c r="T86" s="126">
        <v>1</v>
      </c>
      <c r="U86" s="49">
        <v>6</v>
      </c>
      <c r="V86" s="127">
        <f>T86*U86/2</f>
        <v>3</v>
      </c>
      <c r="W86" s="128" t="s">
        <v>30</v>
      </c>
      <c r="X86" s="129"/>
    </row>
    <row r="87" spans="1:25" x14ac:dyDescent="0.25">
      <c r="A87" s="94">
        <v>0.7</v>
      </c>
      <c r="B87" s="99"/>
      <c r="C87" s="100"/>
      <c r="D87" s="100"/>
      <c r="E87" s="100"/>
      <c r="F87" s="100"/>
      <c r="G87" s="100"/>
      <c r="H87" s="99"/>
      <c r="I87" s="100"/>
      <c r="J87" s="100"/>
      <c r="K87" s="100"/>
      <c r="L87" s="100"/>
      <c r="M87" s="101"/>
      <c r="P87" s="119"/>
      <c r="Q87" s="119"/>
      <c r="R87" s="119"/>
      <c r="T87" s="126">
        <v>5</v>
      </c>
      <c r="U87" s="49">
        <v>6</v>
      </c>
      <c r="V87" s="49">
        <f>T87*U87</f>
        <v>30</v>
      </c>
      <c r="W87" s="128" t="s">
        <v>36</v>
      </c>
      <c r="X87" s="129"/>
    </row>
    <row r="88" spans="1:25" ht="15.75" thickBot="1" x14ac:dyDescent="0.3">
      <c r="A88" s="94">
        <v>0.6</v>
      </c>
      <c r="B88" s="99"/>
      <c r="C88" s="100"/>
      <c r="D88" s="100"/>
      <c r="E88" s="100"/>
      <c r="F88" s="100"/>
      <c r="G88" s="100"/>
      <c r="H88" s="99"/>
      <c r="I88" s="100"/>
      <c r="J88" s="100"/>
      <c r="K88" s="100"/>
      <c r="L88" s="100"/>
      <c r="M88" s="101"/>
      <c r="P88" s="116" t="s">
        <v>1</v>
      </c>
      <c r="Q88" s="116" t="s">
        <v>1</v>
      </c>
      <c r="R88" s="116" t="s">
        <v>1</v>
      </c>
      <c r="T88" s="126">
        <v>4</v>
      </c>
      <c r="U88" s="49">
        <v>6</v>
      </c>
      <c r="V88" s="49">
        <f>T88*U88</f>
        <v>24</v>
      </c>
      <c r="W88" s="128" t="s">
        <v>36</v>
      </c>
      <c r="X88" s="130">
        <f>SUM(V85:V88)</f>
        <v>72</v>
      </c>
    </row>
    <row r="89" spans="1:25" ht="15.75" thickBot="1" x14ac:dyDescent="0.3">
      <c r="A89" s="94">
        <v>0.5</v>
      </c>
      <c r="B89" s="95"/>
      <c r="C89" s="96"/>
      <c r="D89" s="96"/>
      <c r="E89" s="96"/>
      <c r="F89" s="96"/>
      <c r="G89" s="96"/>
      <c r="H89" s="95"/>
      <c r="I89" s="96"/>
      <c r="J89" s="96"/>
      <c r="K89" s="96"/>
      <c r="L89" s="96"/>
      <c r="M89" s="97"/>
      <c r="P89" s="117">
        <v>6</v>
      </c>
      <c r="Q89" s="117">
        <v>3</v>
      </c>
      <c r="R89" s="120">
        <f>P89-Q89</f>
        <v>3</v>
      </c>
      <c r="T89" s="126"/>
      <c r="U89" s="49"/>
      <c r="V89" s="128"/>
      <c r="W89" s="128"/>
      <c r="X89" s="129"/>
    </row>
    <row r="90" spans="1:25" x14ac:dyDescent="0.25">
      <c r="A90" s="94">
        <v>0.4</v>
      </c>
      <c r="B90" s="99"/>
      <c r="C90" s="100"/>
      <c r="D90" s="100"/>
      <c r="E90" s="100"/>
      <c r="F90" s="100"/>
      <c r="G90" s="100"/>
      <c r="H90" s="99"/>
      <c r="I90" s="100"/>
      <c r="J90" s="100"/>
      <c r="K90" s="100"/>
      <c r="L90" s="100"/>
      <c r="M90" s="101"/>
      <c r="T90" s="126">
        <v>5</v>
      </c>
      <c r="U90" s="49">
        <v>3</v>
      </c>
      <c r="V90" s="127">
        <f>T90*U90/2</f>
        <v>7.5</v>
      </c>
      <c r="W90" s="128" t="s">
        <v>30</v>
      </c>
      <c r="X90" s="129"/>
    </row>
    <row r="91" spans="1:25" x14ac:dyDescent="0.25">
      <c r="A91" s="94">
        <v>0.3</v>
      </c>
      <c r="B91" s="99"/>
      <c r="C91" s="100"/>
      <c r="D91" s="100"/>
      <c r="E91" s="100"/>
      <c r="F91" s="100"/>
      <c r="G91" s="100"/>
      <c r="H91" s="99"/>
      <c r="I91" s="100"/>
      <c r="J91" s="100"/>
      <c r="K91" s="100"/>
      <c r="L91" s="100"/>
      <c r="M91" s="101"/>
      <c r="T91" s="126">
        <v>3</v>
      </c>
      <c r="U91" s="49">
        <v>9</v>
      </c>
      <c r="V91" s="127">
        <f>T91*U91/2</f>
        <v>13.5</v>
      </c>
      <c r="W91" s="128" t="s">
        <v>30</v>
      </c>
      <c r="X91" s="129"/>
    </row>
    <row r="92" spans="1:25" x14ac:dyDescent="0.25">
      <c r="A92" s="94">
        <v>0.2</v>
      </c>
      <c r="B92" s="99"/>
      <c r="C92" s="100"/>
      <c r="D92" s="100"/>
      <c r="E92" s="100"/>
      <c r="F92" s="100"/>
      <c r="G92" s="100"/>
      <c r="H92" s="99"/>
      <c r="I92" s="100"/>
      <c r="J92" s="100"/>
      <c r="K92" s="100"/>
      <c r="L92" s="100"/>
      <c r="M92" s="101"/>
      <c r="T92" s="126">
        <v>5</v>
      </c>
      <c r="U92" s="49">
        <v>3</v>
      </c>
      <c r="V92" s="49">
        <f>T92*U92</f>
        <v>15</v>
      </c>
      <c r="W92" s="128" t="s">
        <v>36</v>
      </c>
      <c r="X92" s="129"/>
    </row>
    <row r="93" spans="1:25" x14ac:dyDescent="0.25">
      <c r="A93" s="94">
        <v>0.1</v>
      </c>
      <c r="B93" s="102"/>
      <c r="C93" s="103"/>
      <c r="D93" s="103"/>
      <c r="E93" s="103"/>
      <c r="F93" s="103"/>
      <c r="G93" s="103"/>
      <c r="H93" s="102"/>
      <c r="I93" s="103"/>
      <c r="J93" s="103"/>
      <c r="K93" s="103"/>
      <c r="L93" s="103"/>
      <c r="M93" s="104"/>
      <c r="T93" s="131">
        <v>2</v>
      </c>
      <c r="U93" s="132">
        <v>9</v>
      </c>
      <c r="V93" s="132">
        <f>T93*U93</f>
        <v>18</v>
      </c>
      <c r="W93" s="133" t="s">
        <v>36</v>
      </c>
      <c r="X93" s="134">
        <f>SUM(V90:V93)</f>
        <v>54</v>
      </c>
    </row>
    <row r="94" spans="1:25" x14ac:dyDescent="0.25">
      <c r="A94" s="94">
        <v>0</v>
      </c>
    </row>
    <row r="95" spans="1:25" x14ac:dyDescent="0.25">
      <c r="B95" s="83">
        <v>1</v>
      </c>
      <c r="C95" s="83">
        <v>2</v>
      </c>
      <c r="D95" s="83">
        <v>3</v>
      </c>
      <c r="E95" s="83">
        <v>4</v>
      </c>
      <c r="F95" s="83">
        <v>5</v>
      </c>
      <c r="G95" s="83">
        <v>6</v>
      </c>
      <c r="H95" s="83">
        <v>7</v>
      </c>
      <c r="I95" s="83">
        <v>8</v>
      </c>
      <c r="J95" s="83">
        <v>9</v>
      </c>
      <c r="K95" s="83">
        <v>10</v>
      </c>
      <c r="L95" s="83">
        <v>11</v>
      </c>
      <c r="M95" s="83">
        <v>12</v>
      </c>
      <c r="N95" s="83" t="s">
        <v>23</v>
      </c>
    </row>
    <row r="96" spans="1:25" ht="38.25" x14ac:dyDescent="0.25">
      <c r="P96" s="84" t="s">
        <v>22</v>
      </c>
      <c r="Q96" s="111" t="s">
        <v>29</v>
      </c>
      <c r="R96" s="2"/>
      <c r="S96" s="2"/>
      <c r="T96" s="2"/>
      <c r="U96" s="109" t="s">
        <v>0</v>
      </c>
      <c r="V96" s="35" t="s">
        <v>1</v>
      </c>
      <c r="W96" s="2"/>
      <c r="X96" s="2"/>
      <c r="Y96" s="2"/>
    </row>
    <row r="97" spans="16:25" x14ac:dyDescent="0.25">
      <c r="P97" s="106" t="s">
        <v>11</v>
      </c>
      <c r="Q97" s="113">
        <f>120</f>
        <v>120</v>
      </c>
      <c r="R97" s="2"/>
      <c r="S97" s="2"/>
      <c r="T97" s="2"/>
      <c r="U97" s="34">
        <v>1</v>
      </c>
      <c r="V97" s="36">
        <v>12</v>
      </c>
      <c r="W97" s="2"/>
      <c r="X97" s="2"/>
      <c r="Y97" s="2"/>
    </row>
    <row r="98" spans="16:25" x14ac:dyDescent="0.25">
      <c r="P98" s="106" t="s">
        <v>32</v>
      </c>
      <c r="Q98" s="113">
        <f>X88</f>
        <v>72</v>
      </c>
      <c r="R98" s="2"/>
      <c r="S98" s="2"/>
      <c r="T98" s="2"/>
      <c r="U98" s="19"/>
      <c r="V98" s="20" t="s">
        <v>10</v>
      </c>
      <c r="W98" s="48">
        <f>V97*U97</f>
        <v>12</v>
      </c>
      <c r="X98" s="21" t="str">
        <f>V96</f>
        <v>meses</v>
      </c>
      <c r="Y98" s="2"/>
    </row>
    <row r="99" spans="16:25" x14ac:dyDescent="0.25">
      <c r="P99" s="106" t="s">
        <v>33</v>
      </c>
      <c r="Q99" s="113">
        <f>X93</f>
        <v>54</v>
      </c>
      <c r="R99" s="2"/>
      <c r="S99" s="2"/>
      <c r="T99" s="2"/>
      <c r="U99" s="2"/>
      <c r="V99" s="2"/>
      <c r="W99" s="2"/>
      <c r="X99" s="2"/>
      <c r="Y99" s="2"/>
    </row>
    <row r="100" spans="16:25" ht="39" x14ac:dyDescent="0.25">
      <c r="P100" s="2"/>
      <c r="Q100" s="2"/>
      <c r="R100" s="2"/>
      <c r="S100" s="112" t="s">
        <v>44</v>
      </c>
      <c r="T100" s="30" t="s">
        <v>17</v>
      </c>
      <c r="U100" s="6"/>
      <c r="V100" s="16"/>
      <c r="W100" s="31" t="s">
        <v>18</v>
      </c>
      <c r="X100" s="6"/>
      <c r="Y100" s="2"/>
    </row>
    <row r="101" spans="16:25" x14ac:dyDescent="0.25">
      <c r="P101" s="2"/>
      <c r="Q101" s="2"/>
      <c r="R101" s="4" t="s">
        <v>11</v>
      </c>
      <c r="S101" s="114">
        <f>Q97</f>
        <v>120</v>
      </c>
      <c r="T101" s="22">
        <f>W98</f>
        <v>12</v>
      </c>
      <c r="U101" s="6" t="str">
        <f>V96</f>
        <v>meses</v>
      </c>
      <c r="V101" s="2"/>
      <c r="W101" s="7">
        <f>V97-T101</f>
        <v>0</v>
      </c>
      <c r="X101" s="5" t="str">
        <f>V96</f>
        <v>meses</v>
      </c>
      <c r="Y101" s="2"/>
    </row>
    <row r="102" spans="16:25" x14ac:dyDescent="0.25">
      <c r="P102" s="2"/>
      <c r="Q102" s="2"/>
      <c r="R102" s="105" t="s">
        <v>32</v>
      </c>
      <c r="S102" s="114">
        <f>Q98</f>
        <v>72</v>
      </c>
      <c r="T102" s="8">
        <f>S102*T101/S101</f>
        <v>7.2</v>
      </c>
      <c r="U102" s="6" t="str">
        <f>V96</f>
        <v>meses</v>
      </c>
      <c r="V102" s="2"/>
      <c r="W102" s="7">
        <f>V97-T102</f>
        <v>4.8</v>
      </c>
      <c r="X102" s="5" t="str">
        <f>V96</f>
        <v>meses</v>
      </c>
      <c r="Y102" s="2"/>
    </row>
    <row r="103" spans="16:25" x14ac:dyDescent="0.25">
      <c r="P103" s="2"/>
      <c r="Q103" s="2"/>
      <c r="R103" s="105" t="s">
        <v>33</v>
      </c>
      <c r="S103" s="114">
        <f>Q99</f>
        <v>54</v>
      </c>
      <c r="T103" s="8">
        <f>S103*T101/S101</f>
        <v>5.4</v>
      </c>
      <c r="U103" s="6" t="str">
        <f>V96</f>
        <v>meses</v>
      </c>
      <c r="V103" s="2"/>
      <c r="W103" s="7">
        <f>V97-T103</f>
        <v>6.6</v>
      </c>
      <c r="X103" s="7" t="str">
        <f>V96</f>
        <v>meses</v>
      </c>
      <c r="Y103" s="2"/>
    </row>
    <row r="104" spans="16:25" x14ac:dyDescent="0.25">
      <c r="P104" s="2"/>
      <c r="Q104" s="2"/>
      <c r="R104" s="2"/>
      <c r="S104" s="2"/>
      <c r="T104" s="2"/>
      <c r="U104" s="2"/>
      <c r="V104" s="2"/>
      <c r="W104" s="2"/>
      <c r="X104" s="9"/>
      <c r="Y104" s="2"/>
    </row>
    <row r="105" spans="16:25" x14ac:dyDescent="0.25">
      <c r="P105" s="2"/>
      <c r="Q105" s="2"/>
      <c r="R105" s="2"/>
      <c r="S105" s="2"/>
      <c r="T105" s="10" t="s">
        <v>2</v>
      </c>
      <c r="U105" s="42">
        <f>T102-T103</f>
        <v>1.7999999999999998</v>
      </c>
      <c r="V105" s="11" t="str">
        <f>U102</f>
        <v>meses</v>
      </c>
      <c r="W105" s="11" t="s">
        <v>3</v>
      </c>
      <c r="X105" s="50">
        <f>W98</f>
        <v>12</v>
      </c>
      <c r="Y105" s="12" t="str">
        <f>V96</f>
        <v>meses</v>
      </c>
    </row>
    <row r="106" spans="16:25" x14ac:dyDescent="0.25">
      <c r="P106" s="2"/>
      <c r="Q106" s="2"/>
      <c r="R106" s="2"/>
      <c r="S106" s="2"/>
      <c r="T106" s="13"/>
      <c r="U106" s="43">
        <f>U105*(365.25/12)</f>
        <v>54.787499999999994</v>
      </c>
      <c r="V106" s="23" t="s">
        <v>4</v>
      </c>
      <c r="W106" s="14" t="s">
        <v>5</v>
      </c>
      <c r="X106" s="51">
        <f>W98</f>
        <v>12</v>
      </c>
      <c r="Y106" s="15" t="str">
        <f>V96</f>
        <v>meses</v>
      </c>
    </row>
  </sheetData>
  <mergeCells count="12">
    <mergeCell ref="P60:P61"/>
    <mergeCell ref="Q60:Q61"/>
    <mergeCell ref="R60:R61"/>
    <mergeCell ref="P86:P87"/>
    <mergeCell ref="Q86:Q87"/>
    <mergeCell ref="R86:R87"/>
    <mergeCell ref="P8:P9"/>
    <mergeCell ref="Q8:Q9"/>
    <mergeCell ref="R8:R9"/>
    <mergeCell ref="P34:P35"/>
    <mergeCell ref="Q34:Q35"/>
    <mergeCell ref="R34:R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85" zoomScaleNormal="85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6.5703125" style="2" customWidth="1"/>
    <col min="5" max="5" width="18.140625" style="2" customWidth="1"/>
    <col min="6" max="6" width="11.85546875" style="2" customWidth="1"/>
    <col min="7" max="7" width="13.42578125" style="2" customWidth="1"/>
    <col min="8" max="8" width="16.7109375" style="2" customWidth="1"/>
    <col min="9" max="9" width="14.7109375" style="2" customWidth="1"/>
    <col min="10" max="10" width="11.42578125" style="2"/>
    <col min="11" max="11" width="11.7109375" style="2" customWidth="1"/>
    <col min="12" max="12" width="11.42578125" style="2"/>
    <col min="13" max="13" width="11.5703125" style="2" customWidth="1"/>
    <col min="14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5" ht="6.75" customHeight="1" thickBot="1" x14ac:dyDescent="0.25"/>
    <row r="2" spans="1:15" ht="16.5" thickBot="1" x14ac:dyDescent="0.25">
      <c r="A2" s="29" t="s">
        <v>9</v>
      </c>
      <c r="B2" s="17"/>
      <c r="C2" s="17"/>
      <c r="D2" s="17"/>
      <c r="E2" s="17"/>
      <c r="F2" s="17"/>
      <c r="G2" s="17"/>
      <c r="H2" s="17"/>
      <c r="I2" s="18"/>
    </row>
    <row r="3" spans="1:15" ht="5.25" customHeight="1" x14ac:dyDescent="0.2"/>
    <row r="4" spans="1:15" ht="15" x14ac:dyDescent="0.25">
      <c r="A4" s="1" t="s">
        <v>38</v>
      </c>
    </row>
    <row r="5" spans="1:15" ht="15" x14ac:dyDescent="0.25">
      <c r="A5" s="3" t="s">
        <v>26</v>
      </c>
    </row>
    <row r="6" spans="1:15" ht="38.25" x14ac:dyDescent="0.2">
      <c r="A6" s="84" t="s">
        <v>22</v>
      </c>
      <c r="B6" s="108" t="s">
        <v>16</v>
      </c>
      <c r="F6" s="109" t="s">
        <v>0</v>
      </c>
      <c r="G6" s="35" t="s">
        <v>1</v>
      </c>
      <c r="K6" s="107" t="s">
        <v>43</v>
      </c>
      <c r="M6" s="107" t="s">
        <v>42</v>
      </c>
    </row>
    <row r="7" spans="1:15" x14ac:dyDescent="0.2">
      <c r="A7" s="106" t="s">
        <v>11</v>
      </c>
      <c r="B7" s="80">
        <v>28200</v>
      </c>
      <c r="F7" s="34">
        <v>1</v>
      </c>
      <c r="G7" s="36">
        <v>12</v>
      </c>
      <c r="K7" s="33">
        <v>28200</v>
      </c>
      <c r="M7" s="33">
        <v>120</v>
      </c>
      <c r="O7" s="47"/>
    </row>
    <row r="8" spans="1:15" ht="12.75" customHeight="1" x14ac:dyDescent="0.2">
      <c r="A8" s="106" t="s">
        <v>32</v>
      </c>
      <c r="B8" s="80">
        <v>14174</v>
      </c>
      <c r="F8" s="19"/>
      <c r="G8" s="20" t="s">
        <v>10</v>
      </c>
      <c r="H8" s="48">
        <f>G7*F7</f>
        <v>12</v>
      </c>
      <c r="I8" s="21" t="str">
        <f>G6</f>
        <v>meses</v>
      </c>
      <c r="K8" s="81">
        <v>14174</v>
      </c>
      <c r="M8" s="81">
        <v>60</v>
      </c>
      <c r="O8" s="47"/>
    </row>
    <row r="9" spans="1:15" x14ac:dyDescent="0.2">
      <c r="A9" s="106" t="s">
        <v>33</v>
      </c>
      <c r="B9" s="80">
        <v>7125</v>
      </c>
      <c r="K9" s="82">
        <v>7125</v>
      </c>
      <c r="M9" s="82">
        <v>30</v>
      </c>
      <c r="O9" s="47"/>
    </row>
    <row r="10" spans="1:15" ht="38.25" x14ac:dyDescent="0.2">
      <c r="D10" s="32" t="s">
        <v>16</v>
      </c>
      <c r="E10" s="30" t="s">
        <v>17</v>
      </c>
      <c r="F10" s="6"/>
      <c r="G10" s="16"/>
      <c r="H10" s="31" t="s">
        <v>18</v>
      </c>
      <c r="I10" s="6"/>
    </row>
    <row r="11" spans="1:15" x14ac:dyDescent="0.2">
      <c r="C11" s="4" t="s">
        <v>11</v>
      </c>
      <c r="D11" s="5">
        <f>B7</f>
        <v>28200</v>
      </c>
      <c r="E11" s="22">
        <f>H8</f>
        <v>12</v>
      </c>
      <c r="F11" s="6" t="str">
        <f>G6</f>
        <v>meses</v>
      </c>
      <c r="H11" s="7">
        <f>G7-E11</f>
        <v>0</v>
      </c>
      <c r="I11" s="5" t="str">
        <f>G6</f>
        <v>meses</v>
      </c>
    </row>
    <row r="12" spans="1:15" ht="12.75" customHeight="1" x14ac:dyDescent="0.2">
      <c r="C12" s="105" t="s">
        <v>32</v>
      </c>
      <c r="D12" s="5">
        <f>B8</f>
        <v>14174</v>
      </c>
      <c r="E12" s="8">
        <f>D12*E11/D11</f>
        <v>6.0314893617021275</v>
      </c>
      <c r="F12" s="6" t="str">
        <f>G6</f>
        <v>meses</v>
      </c>
      <c r="H12" s="7">
        <f>G7-E12</f>
        <v>5.9685106382978725</v>
      </c>
      <c r="I12" s="5" t="str">
        <f>G6</f>
        <v>meses</v>
      </c>
    </row>
    <row r="13" spans="1:15" x14ac:dyDescent="0.2">
      <c r="C13" s="105" t="s">
        <v>33</v>
      </c>
      <c r="D13" s="5">
        <f>B9</f>
        <v>7125</v>
      </c>
      <c r="E13" s="8">
        <f>D13*E11/D11</f>
        <v>3.0319148936170213</v>
      </c>
      <c r="F13" s="6" t="str">
        <f>G6</f>
        <v>meses</v>
      </c>
      <c r="H13" s="7">
        <f>G7-E13</f>
        <v>8.9680851063829792</v>
      </c>
      <c r="I13" s="7" t="str">
        <f>G6</f>
        <v>meses</v>
      </c>
    </row>
    <row r="14" spans="1:15" x14ac:dyDescent="0.2">
      <c r="I14" s="9"/>
    </row>
    <row r="15" spans="1:15" x14ac:dyDescent="0.2">
      <c r="E15" s="10" t="s">
        <v>2</v>
      </c>
      <c r="F15" s="42">
        <f>E12-E13</f>
        <v>2.9995744680851062</v>
      </c>
      <c r="G15" s="11" t="str">
        <f>F12</f>
        <v>meses</v>
      </c>
      <c r="H15" s="11" t="s">
        <v>3</v>
      </c>
      <c r="I15" s="50">
        <f>H8</f>
        <v>12</v>
      </c>
      <c r="J15" s="12" t="str">
        <f>G6</f>
        <v>meses</v>
      </c>
    </row>
    <row r="16" spans="1:15" x14ac:dyDescent="0.2">
      <c r="E16" s="13"/>
      <c r="F16" s="43">
        <f>F15*(365.25/12)</f>
        <v>91.299547872340426</v>
      </c>
      <c r="G16" s="23" t="s">
        <v>4</v>
      </c>
      <c r="H16" s="14" t="s">
        <v>5</v>
      </c>
      <c r="I16" s="51">
        <f>H8</f>
        <v>12</v>
      </c>
      <c r="J16" s="15" t="str">
        <f>G6</f>
        <v>meses</v>
      </c>
    </row>
    <row r="17" spans="1:11" ht="13.5" thickBot="1" x14ac:dyDescent="0.25"/>
    <row r="18" spans="1:11" ht="33.75" customHeight="1" thickBot="1" x14ac:dyDescent="0.25">
      <c r="A18" s="85" t="s">
        <v>39</v>
      </c>
      <c r="B18" s="86"/>
      <c r="C18" s="86"/>
      <c r="D18" s="86"/>
      <c r="E18" s="87"/>
      <c r="F18" s="44"/>
      <c r="G18" s="88" t="s">
        <v>19</v>
      </c>
      <c r="H18" s="89"/>
      <c r="I18" s="90"/>
      <c r="J18" s="46"/>
      <c r="K18" s="46"/>
    </row>
    <row r="19" spans="1:11" ht="18" customHeight="1" x14ac:dyDescent="0.2">
      <c r="A19" s="24"/>
      <c r="B19" s="39" t="str">
        <f>C12</f>
        <v xml:space="preserve">Intervención </v>
      </c>
      <c r="C19" s="39" t="str">
        <f>C13</f>
        <v>Control</v>
      </c>
      <c r="D19" s="41"/>
      <c r="E19" s="41"/>
      <c r="F19" s="41"/>
      <c r="G19" s="40" t="str">
        <f>C12</f>
        <v xml:space="preserve">Intervención </v>
      </c>
      <c r="H19" s="40" t="str">
        <f>C13</f>
        <v>Control</v>
      </c>
      <c r="I19" s="41"/>
      <c r="J19" s="41"/>
      <c r="K19" s="41"/>
    </row>
    <row r="20" spans="1:11" ht="25.5" x14ac:dyDescent="0.2">
      <c r="A20" s="25" t="s">
        <v>12</v>
      </c>
      <c r="B20" s="38" t="s">
        <v>7</v>
      </c>
      <c r="C20" s="53" t="s">
        <v>7</v>
      </c>
      <c r="D20" s="38" t="s">
        <v>8</v>
      </c>
      <c r="E20" s="38" t="s">
        <v>8</v>
      </c>
      <c r="F20" s="46"/>
      <c r="G20" s="38" t="s">
        <v>20</v>
      </c>
      <c r="H20" s="38" t="s">
        <v>20</v>
      </c>
      <c r="I20" s="38" t="s">
        <v>21</v>
      </c>
      <c r="J20" s="46"/>
      <c r="K20" s="46"/>
    </row>
    <row r="21" spans="1:11" x14ac:dyDescent="0.2">
      <c r="A21" s="26" t="str">
        <f>CONCATENATE(G7," ",G6)</f>
        <v>12 meses</v>
      </c>
      <c r="B21" s="40" t="str">
        <f>F12</f>
        <v>meses</v>
      </c>
      <c r="C21" s="54" t="str">
        <f>F12</f>
        <v>meses</v>
      </c>
      <c r="D21" s="40" t="str">
        <f>G15</f>
        <v>meses</v>
      </c>
      <c r="E21" s="40" t="str">
        <f>G16</f>
        <v>días</v>
      </c>
      <c r="F21" s="46"/>
      <c r="G21" s="40" t="s">
        <v>1</v>
      </c>
      <c r="H21" s="40" t="s">
        <v>1</v>
      </c>
      <c r="I21" s="40" t="s">
        <v>1</v>
      </c>
      <c r="J21" s="46"/>
      <c r="K21" s="46"/>
    </row>
    <row r="22" spans="1:11" s="28" customFormat="1" ht="5.25" customHeight="1" x14ac:dyDescent="0.2">
      <c r="A22" s="27"/>
      <c r="B22" s="41"/>
      <c r="C22" s="41"/>
      <c r="D22" s="41"/>
      <c r="E22" s="41"/>
      <c r="F22" s="46"/>
      <c r="G22" s="41"/>
      <c r="H22" s="27"/>
      <c r="I22" s="27"/>
      <c r="J22" s="55"/>
      <c r="K22" s="55"/>
    </row>
    <row r="23" spans="1:11" ht="41.25" customHeight="1" x14ac:dyDescent="0.3">
      <c r="A23" s="56" t="str">
        <f>A6</f>
        <v>Supervivencia libre de enfermedad</v>
      </c>
      <c r="B23" s="74">
        <f>E12</f>
        <v>6.0314893617021275</v>
      </c>
      <c r="C23" s="74">
        <f>E13</f>
        <v>3.0319148936170213</v>
      </c>
      <c r="D23" s="74">
        <f>F15</f>
        <v>2.9995744680851062</v>
      </c>
      <c r="E23" s="52">
        <f>F16</f>
        <v>91.299547872340426</v>
      </c>
      <c r="F23" s="75"/>
      <c r="G23" s="52">
        <v>6</v>
      </c>
      <c r="H23" s="52">
        <v>3</v>
      </c>
      <c r="I23" s="52">
        <f>G23-H23</f>
        <v>3</v>
      </c>
      <c r="J23" s="46"/>
      <c r="K23" s="46"/>
    </row>
    <row r="24" spans="1:11" ht="3.75" customHeight="1" x14ac:dyDescent="0.2">
      <c r="A24" s="57"/>
      <c r="B24" s="58"/>
      <c r="C24" s="58"/>
      <c r="D24" s="58"/>
      <c r="E24" s="46"/>
      <c r="F24" s="46"/>
      <c r="G24" s="45"/>
      <c r="H24" s="46"/>
      <c r="I24" s="46"/>
      <c r="J24" s="46"/>
      <c r="K24" s="46"/>
    </row>
    <row r="25" spans="1:11" ht="27.75" customHeight="1" x14ac:dyDescent="0.2">
      <c r="A25" s="91" t="s">
        <v>6</v>
      </c>
      <c r="B25" s="91"/>
      <c r="C25" s="91"/>
      <c r="D25" s="91"/>
      <c r="E25" s="91"/>
      <c r="F25" s="46"/>
      <c r="G25" s="46"/>
      <c r="H25" s="46"/>
      <c r="I25" s="46"/>
      <c r="J25" s="46"/>
      <c r="K25" s="46"/>
    </row>
    <row r="26" spans="1:11" x14ac:dyDescent="0.2">
      <c r="A26" s="46"/>
      <c r="B26" s="46"/>
      <c r="C26" s="46"/>
      <c r="D26" s="46"/>
      <c r="E26" s="46"/>
      <c r="F26" s="46"/>
      <c r="G26" s="110" t="s">
        <v>24</v>
      </c>
      <c r="H26" s="59" t="str">
        <f>F11</f>
        <v>meses</v>
      </c>
      <c r="I26" s="46"/>
      <c r="J26" s="46"/>
      <c r="K26" s="59" t="s">
        <v>4</v>
      </c>
    </row>
    <row r="27" spans="1:11" x14ac:dyDescent="0.2">
      <c r="A27" s="46"/>
      <c r="B27" s="46"/>
      <c r="C27" s="46"/>
      <c r="D27" s="46"/>
      <c r="E27" s="46"/>
      <c r="F27" s="46"/>
      <c r="G27" s="60" t="s">
        <v>13</v>
      </c>
      <c r="H27" s="77">
        <f>G7-H28-H29</f>
        <v>5.9685106382978734</v>
      </c>
      <c r="I27" s="61">
        <f>H27/H30</f>
        <v>0.49737588652482279</v>
      </c>
      <c r="J27" s="46"/>
      <c r="K27" s="62">
        <f>H27*365.25/12</f>
        <v>181.66654255319153</v>
      </c>
    </row>
    <row r="28" spans="1:11" x14ac:dyDescent="0.2">
      <c r="A28" s="46"/>
      <c r="B28" s="46"/>
      <c r="C28" s="46"/>
      <c r="D28" s="46"/>
      <c r="E28" s="46"/>
      <c r="F28" s="63"/>
      <c r="G28" s="64" t="s">
        <v>15</v>
      </c>
      <c r="H28" s="78">
        <f>D23</f>
        <v>2.9995744680851062</v>
      </c>
      <c r="I28" s="65">
        <f>H28/H30</f>
        <v>0.24996453900709217</v>
      </c>
      <c r="J28" s="63"/>
      <c r="K28" s="66">
        <f t="shared" ref="K28:K30" si="0">H28*365.25/12</f>
        <v>91.299547872340426</v>
      </c>
    </row>
    <row r="29" spans="1:11" x14ac:dyDescent="0.2">
      <c r="A29" s="46"/>
      <c r="B29" s="46"/>
      <c r="C29" s="46"/>
      <c r="D29" s="46"/>
      <c r="E29" s="46"/>
      <c r="F29" s="67"/>
      <c r="G29" s="68" t="s">
        <v>14</v>
      </c>
      <c r="H29" s="69">
        <f>C23</f>
        <v>3.0319148936170213</v>
      </c>
      <c r="I29" s="70">
        <f>H29/H30</f>
        <v>0.25265957446808512</v>
      </c>
      <c r="J29" s="67"/>
      <c r="K29" s="71">
        <f t="shared" si="0"/>
        <v>92.283909574468098</v>
      </c>
    </row>
    <row r="30" spans="1:11" x14ac:dyDescent="0.2">
      <c r="A30" s="46"/>
      <c r="B30" s="46"/>
      <c r="C30" s="46"/>
      <c r="D30" s="46"/>
      <c r="E30" s="46"/>
      <c r="F30" s="46"/>
      <c r="G30" s="46"/>
      <c r="H30" s="72">
        <f>SUM(H27:H29)</f>
        <v>12</v>
      </c>
      <c r="I30" s="46"/>
      <c r="J30" s="46"/>
      <c r="K30" s="73">
        <f t="shared" si="0"/>
        <v>365.25</v>
      </c>
    </row>
    <row r="31" spans="1:11" x14ac:dyDescent="0.2">
      <c r="A31" s="46"/>
      <c r="B31" s="46"/>
      <c r="C31" s="46"/>
      <c r="D31" s="46"/>
      <c r="E31" s="46"/>
      <c r="F31" s="46"/>
      <c r="G31" s="46"/>
      <c r="H31" s="76"/>
      <c r="I31" s="46"/>
      <c r="J31" s="46"/>
      <c r="K31" s="46"/>
    </row>
    <row r="32" spans="1:1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85" zoomScaleNormal="85" workbookViewId="0"/>
  </sheetViews>
  <sheetFormatPr baseColWidth="10" defaultRowHeight="12.75" x14ac:dyDescent="0.2"/>
  <cols>
    <col min="1" max="1" width="22.42578125" style="2" customWidth="1"/>
    <col min="2" max="2" width="19" style="2" customWidth="1"/>
    <col min="3" max="3" width="15.42578125" style="2" customWidth="1"/>
    <col min="4" max="4" width="16.28515625" style="2" customWidth="1"/>
    <col min="5" max="5" width="16.7109375" style="2" customWidth="1"/>
    <col min="6" max="6" width="10" style="2" customWidth="1"/>
    <col min="7" max="7" width="17" style="2" customWidth="1"/>
    <col min="8" max="8" width="17.42578125" style="2" customWidth="1"/>
    <col min="9" max="9" width="15.85546875" style="2" customWidth="1"/>
    <col min="10" max="10" width="11.42578125" style="2"/>
    <col min="11" max="11" width="12.7109375" style="2" customWidth="1"/>
    <col min="12" max="12" width="11.42578125" style="2"/>
    <col min="13" max="13" width="14.85546875" style="2" customWidth="1"/>
    <col min="14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5" ht="6.75" customHeight="1" thickBot="1" x14ac:dyDescent="0.25"/>
    <row r="2" spans="1:15" ht="16.5" thickBot="1" x14ac:dyDescent="0.25">
      <c r="A2" s="29" t="s">
        <v>9</v>
      </c>
      <c r="B2" s="17"/>
      <c r="C2" s="17"/>
      <c r="D2" s="17"/>
      <c r="E2" s="17"/>
      <c r="F2" s="17"/>
      <c r="G2" s="17"/>
      <c r="H2" s="17"/>
      <c r="I2" s="18"/>
    </row>
    <row r="3" spans="1:15" ht="5.25" customHeight="1" x14ac:dyDescent="0.2"/>
    <row r="4" spans="1:15" ht="15" x14ac:dyDescent="0.25">
      <c r="A4" s="1" t="s">
        <v>38</v>
      </c>
    </row>
    <row r="5" spans="1:15" ht="15" x14ac:dyDescent="0.25">
      <c r="A5" s="3" t="s">
        <v>35</v>
      </c>
    </row>
    <row r="6" spans="1:15" ht="38.25" x14ac:dyDescent="0.2">
      <c r="A6" s="84" t="s">
        <v>22</v>
      </c>
      <c r="B6" s="108" t="s">
        <v>16</v>
      </c>
      <c r="F6" s="109" t="s">
        <v>0</v>
      </c>
      <c r="G6" s="35" t="s">
        <v>1</v>
      </c>
      <c r="K6" s="107" t="s">
        <v>43</v>
      </c>
      <c r="M6" s="107" t="s">
        <v>42</v>
      </c>
      <c r="O6" s="47"/>
    </row>
    <row r="7" spans="1:15" x14ac:dyDescent="0.2">
      <c r="A7" s="106" t="s">
        <v>11</v>
      </c>
      <c r="B7" s="80">
        <v>28182</v>
      </c>
      <c r="F7" s="34">
        <v>1</v>
      </c>
      <c r="G7" s="36">
        <v>12</v>
      </c>
      <c r="K7" s="33">
        <v>28182</v>
      </c>
      <c r="M7" s="33">
        <v>120</v>
      </c>
      <c r="O7" s="47"/>
    </row>
    <row r="8" spans="1:15" ht="12.75" customHeight="1" x14ac:dyDescent="0.2">
      <c r="A8" s="106" t="s">
        <v>32</v>
      </c>
      <c r="B8" s="80">
        <v>11712</v>
      </c>
      <c r="F8" s="19"/>
      <c r="G8" s="20" t="s">
        <v>10</v>
      </c>
      <c r="H8" s="48">
        <f>G7*F7</f>
        <v>12</v>
      </c>
      <c r="I8" s="21" t="str">
        <f>G6</f>
        <v>meses</v>
      </c>
      <c r="K8" s="81">
        <v>11712</v>
      </c>
      <c r="M8" s="81">
        <v>50</v>
      </c>
      <c r="O8" s="47"/>
    </row>
    <row r="9" spans="1:15" x14ac:dyDescent="0.2">
      <c r="A9" s="106" t="s">
        <v>33</v>
      </c>
      <c r="B9" s="80">
        <v>2384</v>
      </c>
      <c r="K9" s="82">
        <v>2384</v>
      </c>
      <c r="M9" s="82">
        <v>10</v>
      </c>
      <c r="O9" s="47"/>
    </row>
    <row r="10" spans="1:15" ht="38.25" x14ac:dyDescent="0.2">
      <c r="D10" s="32" t="s">
        <v>16</v>
      </c>
      <c r="E10" s="30" t="s">
        <v>17</v>
      </c>
      <c r="F10" s="6"/>
      <c r="G10" s="16"/>
      <c r="H10" s="31" t="s">
        <v>18</v>
      </c>
      <c r="I10" s="6"/>
    </row>
    <row r="11" spans="1:15" x14ac:dyDescent="0.2">
      <c r="C11" s="4" t="s">
        <v>11</v>
      </c>
      <c r="D11" s="5">
        <f>B7</f>
        <v>28182</v>
      </c>
      <c r="E11" s="22">
        <f>H8</f>
        <v>12</v>
      </c>
      <c r="F11" s="6" t="str">
        <f>G6</f>
        <v>meses</v>
      </c>
      <c r="H11" s="7">
        <f>G7-E11</f>
        <v>0</v>
      </c>
      <c r="I11" s="5" t="str">
        <f>G6</f>
        <v>meses</v>
      </c>
    </row>
    <row r="12" spans="1:15" ht="12.75" customHeight="1" x14ac:dyDescent="0.2">
      <c r="C12" s="105" t="s">
        <v>32</v>
      </c>
      <c r="D12" s="5">
        <f>B8</f>
        <v>11712</v>
      </c>
      <c r="E12" s="8">
        <f>D12*E11/D11</f>
        <v>4.9870129870129869</v>
      </c>
      <c r="F12" s="6" t="str">
        <f>G6</f>
        <v>meses</v>
      </c>
      <c r="H12" s="7">
        <f>G7-E12</f>
        <v>7.0129870129870131</v>
      </c>
      <c r="I12" s="5" t="str">
        <f>G6</f>
        <v>meses</v>
      </c>
    </row>
    <row r="13" spans="1:15" x14ac:dyDescent="0.2">
      <c r="C13" s="105" t="s">
        <v>33</v>
      </c>
      <c r="D13" s="5">
        <f>B9</f>
        <v>2384</v>
      </c>
      <c r="E13" s="8">
        <f>D13*E11/D11</f>
        <v>1.015116031509474</v>
      </c>
      <c r="F13" s="6" t="str">
        <f>G6</f>
        <v>meses</v>
      </c>
      <c r="H13" s="7">
        <f>G7-E13</f>
        <v>10.984883968490525</v>
      </c>
      <c r="I13" s="7" t="str">
        <f>G6</f>
        <v>meses</v>
      </c>
    </row>
    <row r="14" spans="1:15" x14ac:dyDescent="0.2">
      <c r="I14" s="9"/>
    </row>
    <row r="15" spans="1:15" x14ac:dyDescent="0.2">
      <c r="E15" s="10" t="s">
        <v>2</v>
      </c>
      <c r="F15" s="42">
        <f>E12-E13</f>
        <v>3.9718969555035128</v>
      </c>
      <c r="G15" s="11" t="str">
        <f>F12</f>
        <v>meses</v>
      </c>
      <c r="H15" s="11" t="s">
        <v>3</v>
      </c>
      <c r="I15" s="50">
        <f>H8</f>
        <v>12</v>
      </c>
      <c r="J15" s="12" t="str">
        <f>G6</f>
        <v>meses</v>
      </c>
    </row>
    <row r="16" spans="1:15" x14ac:dyDescent="0.2">
      <c r="E16" s="13"/>
      <c r="F16" s="43">
        <f>F15*(365.25/12)</f>
        <v>120.89461358313817</v>
      </c>
      <c r="G16" s="23" t="s">
        <v>4</v>
      </c>
      <c r="H16" s="14" t="s">
        <v>5</v>
      </c>
      <c r="I16" s="51">
        <f>H8</f>
        <v>12</v>
      </c>
      <c r="J16" s="15" t="str">
        <f>G6</f>
        <v>meses</v>
      </c>
    </row>
    <row r="17" spans="1:11" ht="13.5" thickBot="1" x14ac:dyDescent="0.25"/>
    <row r="18" spans="1:11" ht="33.75" customHeight="1" thickBot="1" x14ac:dyDescent="0.25">
      <c r="A18" s="85" t="s">
        <v>40</v>
      </c>
      <c r="B18" s="86"/>
      <c r="C18" s="86"/>
      <c r="D18" s="86"/>
      <c r="E18" s="87"/>
      <c r="F18" s="44"/>
      <c r="G18" s="88" t="s">
        <v>19</v>
      </c>
      <c r="H18" s="89"/>
      <c r="I18" s="90"/>
      <c r="J18" s="46"/>
      <c r="K18" s="46"/>
    </row>
    <row r="19" spans="1:11" ht="18" customHeight="1" x14ac:dyDescent="0.2">
      <c r="A19" s="24"/>
      <c r="B19" s="39" t="str">
        <f>C12</f>
        <v xml:space="preserve">Intervención </v>
      </c>
      <c r="C19" s="39" t="str">
        <f>C13</f>
        <v>Control</v>
      </c>
      <c r="D19" s="41"/>
      <c r="E19" s="41"/>
      <c r="F19" s="41"/>
      <c r="G19" s="40" t="str">
        <f>C12</f>
        <v xml:space="preserve">Intervención </v>
      </c>
      <c r="H19" s="40" t="str">
        <f>C13</f>
        <v>Control</v>
      </c>
      <c r="I19" s="41"/>
      <c r="J19" s="41"/>
      <c r="K19" s="41"/>
    </row>
    <row r="20" spans="1:11" ht="25.5" x14ac:dyDescent="0.2">
      <c r="A20" s="25" t="s">
        <v>12</v>
      </c>
      <c r="B20" s="38" t="s">
        <v>7</v>
      </c>
      <c r="C20" s="53" t="s">
        <v>7</v>
      </c>
      <c r="D20" s="38" t="s">
        <v>8</v>
      </c>
      <c r="E20" s="38" t="s">
        <v>8</v>
      </c>
      <c r="F20" s="46"/>
      <c r="G20" s="38" t="s">
        <v>20</v>
      </c>
      <c r="H20" s="38" t="s">
        <v>20</v>
      </c>
      <c r="I20" s="38" t="s">
        <v>21</v>
      </c>
      <c r="J20" s="46"/>
      <c r="K20" s="46"/>
    </row>
    <row r="21" spans="1:11" x14ac:dyDescent="0.2">
      <c r="A21" s="26" t="str">
        <f>CONCATENATE(G7," ",G6)</f>
        <v>12 meses</v>
      </c>
      <c r="B21" s="40" t="str">
        <f>F12</f>
        <v>meses</v>
      </c>
      <c r="C21" s="54" t="str">
        <f>F12</f>
        <v>meses</v>
      </c>
      <c r="D21" s="40" t="str">
        <f>G15</f>
        <v>meses</v>
      </c>
      <c r="E21" s="40" t="str">
        <f>G16</f>
        <v>días</v>
      </c>
      <c r="F21" s="46"/>
      <c r="G21" s="40" t="s">
        <v>1</v>
      </c>
      <c r="H21" s="40" t="s">
        <v>1</v>
      </c>
      <c r="I21" s="40" t="s">
        <v>1</v>
      </c>
      <c r="J21" s="46"/>
      <c r="K21" s="46"/>
    </row>
    <row r="22" spans="1:11" s="28" customFormat="1" ht="5.25" customHeight="1" x14ac:dyDescent="0.2">
      <c r="A22" s="27"/>
      <c r="B22" s="41"/>
      <c r="C22" s="41"/>
      <c r="D22" s="41"/>
      <c r="E22" s="41"/>
      <c r="F22" s="46"/>
      <c r="G22" s="41"/>
      <c r="H22" s="27"/>
      <c r="I22" s="27"/>
      <c r="J22" s="55"/>
      <c r="K22" s="55"/>
    </row>
    <row r="23" spans="1:11" ht="41.25" customHeight="1" x14ac:dyDescent="0.3">
      <c r="A23" s="56" t="str">
        <f>A6</f>
        <v>Supervivencia libre de enfermedad</v>
      </c>
      <c r="B23" s="74">
        <f>E12</f>
        <v>4.9870129870129869</v>
      </c>
      <c r="C23" s="74">
        <f>E13</f>
        <v>1.015116031509474</v>
      </c>
      <c r="D23" s="74">
        <f>F15</f>
        <v>3.9718969555035128</v>
      </c>
      <c r="E23" s="52">
        <f>F16</f>
        <v>120.89461358313817</v>
      </c>
      <c r="F23" s="75"/>
      <c r="G23" s="52">
        <v>6</v>
      </c>
      <c r="H23" s="52">
        <v>1</v>
      </c>
      <c r="I23" s="52">
        <f>G23-H23</f>
        <v>5</v>
      </c>
      <c r="J23" s="46"/>
      <c r="K23" s="46"/>
    </row>
    <row r="24" spans="1:11" ht="3.75" customHeight="1" x14ac:dyDescent="0.2">
      <c r="A24" s="57"/>
      <c r="B24" s="58"/>
      <c r="C24" s="58"/>
      <c r="D24" s="58"/>
      <c r="E24" s="46"/>
      <c r="F24" s="46"/>
      <c r="G24" s="45"/>
      <c r="H24" s="46"/>
      <c r="I24" s="46"/>
      <c r="J24" s="46"/>
      <c r="K24" s="46"/>
    </row>
    <row r="25" spans="1:11" ht="27.75" customHeight="1" x14ac:dyDescent="0.2">
      <c r="A25" s="91" t="s">
        <v>6</v>
      </c>
      <c r="B25" s="91"/>
      <c r="C25" s="91"/>
      <c r="D25" s="91"/>
      <c r="E25" s="91"/>
      <c r="F25" s="46"/>
      <c r="G25" s="46"/>
      <c r="H25" s="46"/>
      <c r="I25" s="46"/>
      <c r="J25" s="46"/>
      <c r="K25" s="46"/>
    </row>
    <row r="26" spans="1:11" x14ac:dyDescent="0.2">
      <c r="A26" s="46"/>
      <c r="B26" s="46"/>
      <c r="C26" s="46"/>
      <c r="D26" s="46"/>
      <c r="E26" s="46"/>
      <c r="F26" s="46"/>
      <c r="G26" s="79" t="s">
        <v>24</v>
      </c>
      <c r="H26" s="59" t="str">
        <f>F11</f>
        <v>meses</v>
      </c>
      <c r="I26" s="46"/>
      <c r="J26" s="46"/>
      <c r="K26" s="59" t="s">
        <v>4</v>
      </c>
    </row>
    <row r="27" spans="1:11" x14ac:dyDescent="0.2">
      <c r="A27" s="46"/>
      <c r="B27" s="46"/>
      <c r="C27" s="46"/>
      <c r="D27" s="46"/>
      <c r="E27" s="46"/>
      <c r="F27" s="46"/>
      <c r="G27" s="60" t="s">
        <v>13</v>
      </c>
      <c r="H27" s="77">
        <f>G7-H28-H29</f>
        <v>7.0129870129870122</v>
      </c>
      <c r="I27" s="61">
        <f>H27/H30</f>
        <v>0.58441558441558439</v>
      </c>
      <c r="J27" s="46"/>
      <c r="K27" s="62">
        <f>H27*365.25/12</f>
        <v>213.45779220779218</v>
      </c>
    </row>
    <row r="28" spans="1:11" x14ac:dyDescent="0.2">
      <c r="A28" s="46"/>
      <c r="B28" s="46"/>
      <c r="C28" s="46"/>
      <c r="D28" s="46"/>
      <c r="E28" s="46"/>
      <c r="F28" s="63"/>
      <c r="G28" s="64" t="s">
        <v>15</v>
      </c>
      <c r="H28" s="78">
        <f>D23</f>
        <v>3.9718969555035128</v>
      </c>
      <c r="I28" s="65">
        <f>H28/H30</f>
        <v>0.33099141295862605</v>
      </c>
      <c r="J28" s="63"/>
      <c r="K28" s="66">
        <f t="shared" ref="K28:K30" si="0">H28*365.25/12</f>
        <v>120.89461358313817</v>
      </c>
    </row>
    <row r="29" spans="1:11" x14ac:dyDescent="0.2">
      <c r="A29" s="46"/>
      <c r="B29" s="46"/>
      <c r="C29" s="46"/>
      <c r="D29" s="46"/>
      <c r="E29" s="46"/>
      <c r="F29" s="67"/>
      <c r="G29" s="68" t="s">
        <v>14</v>
      </c>
      <c r="H29" s="69">
        <f>C23</f>
        <v>1.015116031509474</v>
      </c>
      <c r="I29" s="70">
        <f>H29/H30</f>
        <v>8.4593002625789504E-2</v>
      </c>
      <c r="J29" s="67"/>
      <c r="K29" s="71">
        <f t="shared" si="0"/>
        <v>30.897594209069613</v>
      </c>
    </row>
    <row r="30" spans="1:11" x14ac:dyDescent="0.2">
      <c r="A30" s="46"/>
      <c r="B30" s="46"/>
      <c r="C30" s="46"/>
      <c r="D30" s="46"/>
      <c r="E30" s="46"/>
      <c r="F30" s="46"/>
      <c r="G30" s="46"/>
      <c r="H30" s="72">
        <f>SUM(H27:H29)</f>
        <v>12</v>
      </c>
      <c r="I30" s="46"/>
      <c r="J30" s="46"/>
      <c r="K30" s="73">
        <f t="shared" si="0"/>
        <v>365.25</v>
      </c>
    </row>
    <row r="31" spans="1:1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85" zoomScaleNormal="85" workbookViewId="0"/>
  </sheetViews>
  <sheetFormatPr baseColWidth="10" defaultRowHeight="12.75" x14ac:dyDescent="0.2"/>
  <cols>
    <col min="1" max="1" width="24.42578125" style="2" customWidth="1"/>
    <col min="2" max="2" width="18" style="2" customWidth="1"/>
    <col min="3" max="3" width="15.42578125" style="2" customWidth="1"/>
    <col min="4" max="4" width="14" style="2" customWidth="1"/>
    <col min="5" max="5" width="19.42578125" style="2" customWidth="1"/>
    <col min="6" max="6" width="12.28515625" style="2" customWidth="1"/>
    <col min="7" max="7" width="12.85546875" style="2" customWidth="1"/>
    <col min="8" max="8" width="17.42578125" style="2" customWidth="1"/>
    <col min="9" max="9" width="15.85546875" style="2" customWidth="1"/>
    <col min="10" max="12" width="11.42578125" style="2"/>
    <col min="13" max="13" width="13.140625" style="2" customWidth="1"/>
    <col min="14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6.75" customHeight="1" thickBot="1" x14ac:dyDescent="0.25"/>
    <row r="2" spans="1:13" ht="16.5" thickBot="1" x14ac:dyDescent="0.25">
      <c r="A2" s="29" t="s">
        <v>9</v>
      </c>
      <c r="B2" s="17"/>
      <c r="C2" s="17"/>
      <c r="D2" s="17"/>
      <c r="E2" s="17"/>
      <c r="F2" s="17"/>
      <c r="G2" s="17"/>
      <c r="H2" s="17"/>
      <c r="I2" s="18"/>
    </row>
    <row r="3" spans="1:13" ht="5.25" customHeight="1" x14ac:dyDescent="0.2"/>
    <row r="4" spans="1:13" ht="15" x14ac:dyDescent="0.25">
      <c r="A4" s="1" t="s">
        <v>38</v>
      </c>
    </row>
    <row r="5" spans="1:13" ht="15" x14ac:dyDescent="0.25">
      <c r="A5" s="3" t="s">
        <v>37</v>
      </c>
    </row>
    <row r="6" spans="1:13" ht="38.25" x14ac:dyDescent="0.2">
      <c r="A6" s="84" t="s">
        <v>22</v>
      </c>
      <c r="B6" s="108" t="s">
        <v>16</v>
      </c>
      <c r="F6" s="109" t="s">
        <v>0</v>
      </c>
      <c r="G6" s="35" t="s">
        <v>1</v>
      </c>
      <c r="K6" s="107" t="s">
        <v>43</v>
      </c>
      <c r="M6" s="107" t="s">
        <v>42</v>
      </c>
    </row>
    <row r="7" spans="1:13" x14ac:dyDescent="0.2">
      <c r="A7" s="106" t="s">
        <v>11</v>
      </c>
      <c r="B7" s="80">
        <v>28444</v>
      </c>
      <c r="F7" s="34">
        <v>1</v>
      </c>
      <c r="G7" s="36">
        <v>12</v>
      </c>
      <c r="K7" s="33">
        <v>28444</v>
      </c>
      <c r="M7" s="33">
        <v>120</v>
      </c>
    </row>
    <row r="8" spans="1:13" ht="12.75" customHeight="1" x14ac:dyDescent="0.2">
      <c r="A8" s="106" t="s">
        <v>32</v>
      </c>
      <c r="B8" s="80">
        <v>16798</v>
      </c>
      <c r="F8" s="19"/>
      <c r="G8" s="20" t="s">
        <v>10</v>
      </c>
      <c r="H8" s="48">
        <f>G7*F7</f>
        <v>12</v>
      </c>
      <c r="I8" s="21" t="str">
        <f>G6</f>
        <v>meses</v>
      </c>
      <c r="K8" s="81">
        <v>16798</v>
      </c>
      <c r="M8" s="81">
        <v>72</v>
      </c>
    </row>
    <row r="9" spans="1:13" x14ac:dyDescent="0.2">
      <c r="A9" s="106" t="s">
        <v>33</v>
      </c>
      <c r="B9" s="80">
        <v>12577</v>
      </c>
      <c r="K9" s="82">
        <v>12577</v>
      </c>
      <c r="M9" s="82">
        <v>54</v>
      </c>
    </row>
    <row r="10" spans="1:13" ht="38.25" x14ac:dyDescent="0.2">
      <c r="D10" s="32" t="s">
        <v>16</v>
      </c>
      <c r="E10" s="30" t="s">
        <v>17</v>
      </c>
      <c r="F10" s="6"/>
      <c r="G10" s="16"/>
      <c r="H10" s="31" t="s">
        <v>18</v>
      </c>
      <c r="I10" s="6"/>
    </row>
    <row r="11" spans="1:13" x14ac:dyDescent="0.2">
      <c r="C11" s="4" t="s">
        <v>11</v>
      </c>
      <c r="D11" s="5">
        <f>B7</f>
        <v>28444</v>
      </c>
      <c r="E11" s="22">
        <f>H8</f>
        <v>12</v>
      </c>
      <c r="F11" s="6" t="str">
        <f>G6</f>
        <v>meses</v>
      </c>
      <c r="H11" s="7">
        <f>G7-E11</f>
        <v>0</v>
      </c>
      <c r="I11" s="5" t="str">
        <f>G6</f>
        <v>meses</v>
      </c>
    </row>
    <row r="12" spans="1:13" ht="12.75" customHeight="1" x14ac:dyDescent="0.2">
      <c r="C12" s="105" t="s">
        <v>32</v>
      </c>
      <c r="D12" s="5">
        <f>B8</f>
        <v>16798</v>
      </c>
      <c r="E12" s="8">
        <f>D12*E11/D11</f>
        <v>7.0867669807340743</v>
      </c>
      <c r="F12" s="6" t="str">
        <f>G6</f>
        <v>meses</v>
      </c>
      <c r="H12" s="7">
        <f>G7-E12</f>
        <v>4.9132330192659257</v>
      </c>
      <c r="I12" s="5" t="str">
        <f>G6</f>
        <v>meses</v>
      </c>
    </row>
    <row r="13" spans="1:13" x14ac:dyDescent="0.2">
      <c r="C13" s="105" t="s">
        <v>33</v>
      </c>
      <c r="D13" s="5">
        <f>B9</f>
        <v>12577</v>
      </c>
      <c r="E13" s="8">
        <f>D13*E11/D11</f>
        <v>5.3060047813247078</v>
      </c>
      <c r="F13" s="6" t="str">
        <f>G6</f>
        <v>meses</v>
      </c>
      <c r="H13" s="7">
        <f>G7-E13</f>
        <v>6.6939952186752922</v>
      </c>
      <c r="I13" s="7" t="str">
        <f>G6</f>
        <v>meses</v>
      </c>
    </row>
    <row r="14" spans="1:13" x14ac:dyDescent="0.2">
      <c r="I14" s="9"/>
    </row>
    <row r="15" spans="1:13" x14ac:dyDescent="0.2">
      <c r="E15" s="10" t="s">
        <v>2</v>
      </c>
      <c r="F15" s="42">
        <f>E12-E13</f>
        <v>1.7807621994093665</v>
      </c>
      <c r="G15" s="11" t="str">
        <f>F12</f>
        <v>meses</v>
      </c>
      <c r="H15" s="11" t="s">
        <v>3</v>
      </c>
      <c r="I15" s="50">
        <f>H8</f>
        <v>12</v>
      </c>
      <c r="J15" s="12" t="str">
        <f>G6</f>
        <v>meses</v>
      </c>
    </row>
    <row r="16" spans="1:13" x14ac:dyDescent="0.2">
      <c r="E16" s="13"/>
      <c r="F16" s="43">
        <f>F15*(365.25/12)</f>
        <v>54.201949444522597</v>
      </c>
      <c r="G16" s="23" t="s">
        <v>4</v>
      </c>
      <c r="H16" s="14" t="s">
        <v>5</v>
      </c>
      <c r="I16" s="51">
        <f>H8</f>
        <v>12</v>
      </c>
      <c r="J16" s="15" t="str">
        <f>G6</f>
        <v>meses</v>
      </c>
    </row>
    <row r="17" spans="1:11" ht="13.5" thickBot="1" x14ac:dyDescent="0.25"/>
    <row r="18" spans="1:11" ht="30.75" customHeight="1" thickBot="1" x14ac:dyDescent="0.25">
      <c r="A18" s="85" t="s">
        <v>41</v>
      </c>
      <c r="B18" s="86"/>
      <c r="C18" s="86"/>
      <c r="D18" s="86"/>
      <c r="E18" s="87"/>
      <c r="F18" s="44"/>
      <c r="G18" s="88" t="s">
        <v>19</v>
      </c>
      <c r="H18" s="89"/>
      <c r="I18" s="90"/>
      <c r="J18" s="46"/>
      <c r="K18" s="46"/>
    </row>
    <row r="19" spans="1:11" ht="22.5" customHeight="1" x14ac:dyDescent="0.2">
      <c r="A19" s="24"/>
      <c r="B19" s="39" t="str">
        <f>C12</f>
        <v xml:space="preserve">Intervención </v>
      </c>
      <c r="C19" s="39" t="str">
        <f>C13</f>
        <v>Control</v>
      </c>
      <c r="D19" s="41"/>
      <c r="E19" s="41"/>
      <c r="F19" s="41"/>
      <c r="G19" s="40" t="str">
        <f>C12</f>
        <v xml:space="preserve">Intervención </v>
      </c>
      <c r="H19" s="40" t="str">
        <f>C13</f>
        <v>Control</v>
      </c>
      <c r="I19" s="41"/>
      <c r="J19" s="41"/>
      <c r="K19" s="41"/>
    </row>
    <row r="20" spans="1:11" ht="25.5" x14ac:dyDescent="0.2">
      <c r="A20" s="25" t="s">
        <v>12</v>
      </c>
      <c r="B20" s="38" t="s">
        <v>7</v>
      </c>
      <c r="C20" s="53" t="s">
        <v>7</v>
      </c>
      <c r="D20" s="38" t="s">
        <v>8</v>
      </c>
      <c r="E20" s="38" t="s">
        <v>8</v>
      </c>
      <c r="F20" s="46"/>
      <c r="G20" s="38" t="s">
        <v>20</v>
      </c>
      <c r="H20" s="38" t="s">
        <v>20</v>
      </c>
      <c r="I20" s="38" t="s">
        <v>21</v>
      </c>
      <c r="J20" s="46"/>
      <c r="K20" s="46"/>
    </row>
    <row r="21" spans="1:11" x14ac:dyDescent="0.2">
      <c r="A21" s="26" t="str">
        <f>CONCATENATE(G7," ",G6)</f>
        <v>12 meses</v>
      </c>
      <c r="B21" s="40" t="str">
        <f>F12</f>
        <v>meses</v>
      </c>
      <c r="C21" s="54" t="str">
        <f>F12</f>
        <v>meses</v>
      </c>
      <c r="D21" s="40" t="str">
        <f>G15</f>
        <v>meses</v>
      </c>
      <c r="E21" s="40" t="str">
        <f>G16</f>
        <v>días</v>
      </c>
      <c r="F21" s="46"/>
      <c r="G21" s="40" t="s">
        <v>1</v>
      </c>
      <c r="H21" s="40" t="s">
        <v>1</v>
      </c>
      <c r="I21" s="40" t="s">
        <v>1</v>
      </c>
      <c r="J21" s="46"/>
      <c r="K21" s="46"/>
    </row>
    <row r="22" spans="1:11" s="28" customFormat="1" ht="5.25" customHeight="1" x14ac:dyDescent="0.2">
      <c r="A22" s="27"/>
      <c r="B22" s="41"/>
      <c r="C22" s="41"/>
      <c r="D22" s="41"/>
      <c r="E22" s="41"/>
      <c r="F22" s="46"/>
      <c r="G22" s="41"/>
      <c r="H22" s="27"/>
      <c r="I22" s="27"/>
      <c r="J22" s="55"/>
      <c r="K22" s="55"/>
    </row>
    <row r="23" spans="1:11" ht="41.25" customHeight="1" x14ac:dyDescent="0.3">
      <c r="A23" s="56" t="str">
        <f>A6</f>
        <v>Supervivencia libre de enfermedad</v>
      </c>
      <c r="B23" s="74">
        <f>E12</f>
        <v>7.0867669807340743</v>
      </c>
      <c r="C23" s="74">
        <f>E13</f>
        <v>5.3060047813247078</v>
      </c>
      <c r="D23" s="74">
        <f>F15</f>
        <v>1.7807621994093665</v>
      </c>
      <c r="E23" s="52">
        <f>F16</f>
        <v>54.201949444522597</v>
      </c>
      <c r="F23" s="75"/>
      <c r="G23" s="52">
        <v>6</v>
      </c>
      <c r="H23" s="52">
        <v>3</v>
      </c>
      <c r="I23" s="52">
        <f>G23-H23</f>
        <v>3</v>
      </c>
      <c r="J23" s="46"/>
      <c r="K23" s="46"/>
    </row>
    <row r="24" spans="1:11" ht="3.75" customHeight="1" x14ac:dyDescent="0.2">
      <c r="A24" s="57"/>
      <c r="B24" s="58"/>
      <c r="C24" s="58"/>
      <c r="D24" s="58"/>
      <c r="E24" s="46"/>
      <c r="F24" s="46"/>
      <c r="G24" s="45"/>
      <c r="H24" s="46"/>
      <c r="I24" s="46"/>
      <c r="J24" s="46"/>
      <c r="K24" s="46"/>
    </row>
    <row r="25" spans="1:11" ht="27.75" customHeight="1" x14ac:dyDescent="0.2">
      <c r="A25" s="91" t="s">
        <v>6</v>
      </c>
      <c r="B25" s="91"/>
      <c r="C25" s="91"/>
      <c r="D25" s="91"/>
      <c r="E25" s="91"/>
      <c r="F25" s="46"/>
      <c r="G25" s="46"/>
      <c r="H25" s="46"/>
      <c r="I25" s="46"/>
      <c r="J25" s="46"/>
      <c r="K25" s="46"/>
    </row>
    <row r="26" spans="1:11" x14ac:dyDescent="0.2">
      <c r="A26" s="46"/>
      <c r="B26" s="46"/>
      <c r="C26" s="46"/>
      <c r="D26" s="46"/>
      <c r="E26" s="46"/>
      <c r="F26" s="46"/>
      <c r="G26" s="110" t="s">
        <v>24</v>
      </c>
      <c r="H26" s="59" t="str">
        <f>F11</f>
        <v>meses</v>
      </c>
      <c r="I26" s="46"/>
      <c r="J26" s="46"/>
      <c r="K26" s="59" t="s">
        <v>4</v>
      </c>
    </row>
    <row r="27" spans="1:11" x14ac:dyDescent="0.2">
      <c r="A27" s="46"/>
      <c r="B27" s="46"/>
      <c r="C27" s="46"/>
      <c r="D27" s="46"/>
      <c r="E27" s="46"/>
      <c r="F27" s="46"/>
      <c r="G27" s="60" t="s">
        <v>13</v>
      </c>
      <c r="H27" s="77">
        <f>G7-H28-H29</f>
        <v>4.9132330192659257</v>
      </c>
      <c r="I27" s="61">
        <f>H27/H30</f>
        <v>0.40943608493882716</v>
      </c>
      <c r="J27" s="46"/>
      <c r="K27" s="62">
        <f>H27*365.25/12</f>
        <v>149.54653002390663</v>
      </c>
    </row>
    <row r="28" spans="1:11" x14ac:dyDescent="0.2">
      <c r="A28" s="46"/>
      <c r="B28" s="46"/>
      <c r="C28" s="46"/>
      <c r="D28" s="46"/>
      <c r="E28" s="46"/>
      <c r="F28" s="63"/>
      <c r="G28" s="64" t="s">
        <v>15</v>
      </c>
      <c r="H28" s="78">
        <f>D23</f>
        <v>1.7807621994093665</v>
      </c>
      <c r="I28" s="65">
        <f>H28/H30</f>
        <v>0.14839684995078053</v>
      </c>
      <c r="J28" s="63"/>
      <c r="K28" s="66">
        <f t="shared" ref="K28:K30" si="0">H28*365.25/12</f>
        <v>54.201949444522597</v>
      </c>
    </row>
    <row r="29" spans="1:11" x14ac:dyDescent="0.2">
      <c r="A29" s="46"/>
      <c r="B29" s="46"/>
      <c r="C29" s="46"/>
      <c r="D29" s="46"/>
      <c r="E29" s="46"/>
      <c r="F29" s="67"/>
      <c r="G29" s="68" t="s">
        <v>14</v>
      </c>
      <c r="H29" s="69">
        <f>C23</f>
        <v>5.3060047813247078</v>
      </c>
      <c r="I29" s="70">
        <f>H29/H30</f>
        <v>0.44216706511039233</v>
      </c>
      <c r="J29" s="67"/>
      <c r="K29" s="71">
        <f t="shared" si="0"/>
        <v>161.50152053157078</v>
      </c>
    </row>
    <row r="30" spans="1:11" x14ac:dyDescent="0.2">
      <c r="A30" s="46"/>
      <c r="B30" s="46"/>
      <c r="C30" s="46"/>
      <c r="D30" s="46"/>
      <c r="E30" s="46"/>
      <c r="F30" s="46"/>
      <c r="G30" s="46"/>
      <c r="H30" s="72">
        <f>SUM(H27:H29)</f>
        <v>12</v>
      </c>
      <c r="I30" s="46"/>
      <c r="J30" s="46"/>
      <c r="K30" s="73">
        <f t="shared" si="0"/>
        <v>365.25</v>
      </c>
    </row>
    <row r="31" spans="1:1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</sheetData>
  <mergeCells count="3">
    <mergeCell ref="A18:E18"/>
    <mergeCell ref="G18:I18"/>
    <mergeCell ref="A25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Medianas</vt:lpstr>
      <vt:lpstr>PtSLEv Ej 1</vt:lpstr>
      <vt:lpstr>PtSLEv Ej 3</vt:lpstr>
      <vt:lpstr>PtSLEv Ej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2021-07-15T07:56:39Z</dcterms:modified>
</cp:coreProperties>
</file>