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ECA Caravaggio\"/>
    </mc:Choice>
  </mc:AlternateContent>
  <bookViews>
    <workbookView xWindow="0" yWindow="0" windowWidth="20490" windowHeight="7545" activeTab="1"/>
  </bookViews>
  <sheets>
    <sheet name="TEV" sheetId="2" r:id="rId1"/>
    <sheet name="HemMay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  <c r="C9" i="3"/>
  <c r="C8" i="3"/>
  <c r="C7" i="3"/>
  <c r="A23" i="2" l="1"/>
  <c r="A23" i="3"/>
  <c r="J16" i="2" l="1"/>
  <c r="I16" i="2"/>
  <c r="J15" i="2"/>
  <c r="I15" i="2"/>
  <c r="I13" i="2"/>
  <c r="F13" i="2"/>
  <c r="I12" i="2"/>
  <c r="F12" i="2"/>
  <c r="G15" i="2" s="1"/>
  <c r="I11" i="2"/>
  <c r="F11" i="2"/>
  <c r="H26" i="2" s="1"/>
  <c r="A21" i="3" l="1"/>
  <c r="A21" i="2"/>
  <c r="F21" i="3" l="1"/>
  <c r="C19" i="3"/>
  <c r="B19" i="3"/>
  <c r="J16" i="3"/>
  <c r="I16" i="3"/>
  <c r="J15" i="3"/>
  <c r="I15" i="3"/>
  <c r="I13" i="3"/>
  <c r="F13" i="3"/>
  <c r="I12" i="3"/>
  <c r="F12" i="3"/>
  <c r="G15" i="3" s="1"/>
  <c r="D21" i="3" s="1"/>
  <c r="I11" i="3"/>
  <c r="F11" i="3"/>
  <c r="H26" i="3" s="1"/>
  <c r="I8" i="3"/>
  <c r="H8" i="3"/>
  <c r="E11" i="3" s="1"/>
  <c r="H11" i="3" s="1"/>
  <c r="E13" i="3" l="1"/>
  <c r="E12" i="3"/>
  <c r="H12" i="3" s="1"/>
  <c r="B21" i="3"/>
  <c r="C21" i="3"/>
  <c r="F21" i="2"/>
  <c r="B21" i="2"/>
  <c r="C19" i="2"/>
  <c r="B19" i="2"/>
  <c r="D21" i="2"/>
  <c r="I8" i="2"/>
  <c r="H8" i="2"/>
  <c r="E11" i="2" s="1"/>
  <c r="F15" i="3" l="1"/>
  <c r="F16" i="3" s="1"/>
  <c r="H11" i="2"/>
  <c r="E12" i="2"/>
  <c r="H12" i="2" s="1"/>
  <c r="E13" i="2"/>
  <c r="H13" i="3"/>
  <c r="H29" i="3" s="1"/>
  <c r="J29" i="3" s="1"/>
  <c r="B23" i="3"/>
  <c r="H27" i="3" s="1"/>
  <c r="J27" i="3" s="1"/>
  <c r="C23" i="3"/>
  <c r="C21" i="2"/>
  <c r="H13" i="2" l="1"/>
  <c r="H29" i="2" s="1"/>
  <c r="J29" i="2" s="1"/>
  <c r="F15" i="2"/>
  <c r="F16" i="2" s="1"/>
  <c r="D23" i="3"/>
  <c r="H28" i="3"/>
  <c r="J28" i="3" s="1"/>
  <c r="F23" i="3"/>
  <c r="H30" i="3" l="1"/>
  <c r="J30" i="3" s="1"/>
  <c r="B23" i="2"/>
  <c r="H27" i="2" s="1"/>
  <c r="J27" i="2" s="1"/>
  <c r="C23" i="2"/>
  <c r="H28" i="2" s="1"/>
  <c r="J28" i="2" s="1"/>
  <c r="I28" i="3" l="1"/>
  <c r="I27" i="3"/>
  <c r="I29" i="3"/>
  <c r="D23" i="2"/>
  <c r="F23" i="2"/>
  <c r="H30" i="2" l="1"/>
  <c r="J30" i="2" s="1"/>
  <c r="I27" i="2" l="1"/>
  <c r="I28" i="2"/>
  <c r="I29" i="2"/>
</calcChain>
</file>

<file path=xl/sharedStrings.xml><?xml version="1.0" encoding="utf-8"?>
<sst xmlns="http://schemas.openxmlformats.org/spreadsheetml/2006/main" count="60" uniqueCount="31">
  <si>
    <t>Supervivencia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</si>
  <si>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</si>
  <si>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</si>
  <si>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</si>
  <si>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</si>
  <si>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</si>
  <si>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Dif Medias = PtSLEv,</t>
  </si>
  <si>
    <t>El área de referencia representa</t>
  </si>
  <si>
    <t>Área de referencia</t>
  </si>
  <si>
    <t>En un área de: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</si>
  <si>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</si>
  <si>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</si>
  <si>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</si>
  <si>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</si>
  <si>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</si>
  <si>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</si>
  <si>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</si>
  <si>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</si>
  <si>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</si>
  <si>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t>PtS por la intervención</t>
  </si>
  <si>
    <t>tS sin la intervención</t>
  </si>
  <si>
    <t>20200423-ECA Caravagio 6m, Ca+TEVóTP [apix vs daltep], =TEV =HemMay. Agnelli</t>
  </si>
  <si>
    <t>Agnelli G, Becattini C, Meyer G, et al. Apixaban for the Treatment of Venous Thromboembolism Associated with Cancer. N Engl J Med. 2020 Apr 23;382(17):1599-1607.</t>
  </si>
  <si>
    <t>meses</t>
  </si>
  <si>
    <t>Recurrencia TEV</t>
  </si>
  <si>
    <t>Hemorragia Mayor</t>
  </si>
  <si>
    <t>Apixabán, n= 576,</t>
  </si>
  <si>
    <t>Dalteparina, n= 579</t>
  </si>
  <si>
    <t>No DES</t>
  </si>
  <si>
    <r>
      <rPr>
        <b/>
        <sz val="11"/>
        <color rgb="FF993300"/>
        <rFont val="Calibri"/>
        <family val="2"/>
        <scheme val="minor"/>
      </rPr>
      <t>Tabla t-2 (TEV):</t>
    </r>
    <r>
      <rPr>
        <b/>
        <sz val="11"/>
        <rFont val="Calibri"/>
        <family val="2"/>
        <scheme val="minor"/>
      </rPr>
      <t xml:space="preserve"> Cálculo del "Tiempo de Supervivencia Libre de Evento" (tSLEv) por las áreas bajo las curvas</t>
    </r>
  </si>
  <si>
    <r>
      <rPr>
        <b/>
        <sz val="11"/>
        <color rgb="FF993300"/>
        <rFont val="Calibri"/>
        <family val="2"/>
        <scheme val="minor"/>
      </rPr>
      <t>Tabla t-3 (Hem Mayor):</t>
    </r>
    <r>
      <rPr>
        <b/>
        <sz val="11"/>
        <rFont val="Calibri"/>
        <family val="2"/>
        <scheme val="minor"/>
      </rPr>
      <t xml:space="preserve"> Cálculo del "Tiempo medio de Supervivencia Libre de Evento" (tSLEv) por las áreas bajo las curvas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</si>
</sst>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0"/>
      <color rgb="FFFF66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7" fontId="3" fillId="3" borderId="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0" borderId="0" xfId="0" applyNumberFormat="1" applyFont="1"/>
    <xf numFmtId="0" fontId="3" fillId="2" borderId="0" xfId="0" applyFont="1" applyFill="1" applyAlignment="1">
      <alignment vertical="center" wrapText="1"/>
    </xf>
    <xf numFmtId="0" fontId="17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0" xfId="0" applyFont="1" applyFill="1"/>
    <xf numFmtId="2" fontId="3" fillId="4" borderId="0" xfId="0" applyNumberFormat="1" applyFont="1" applyFill="1"/>
    <xf numFmtId="0" fontId="5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1" fillId="4" borderId="0" xfId="0" applyFont="1" applyFill="1"/>
    <xf numFmtId="0" fontId="11" fillId="4" borderId="0" xfId="0" applyFont="1" applyFill="1" applyAlignment="1">
      <alignment horizontal="right"/>
    </xf>
    <xf numFmtId="2" fontId="11" fillId="4" borderId="0" xfId="0" applyNumberFormat="1" applyFont="1" applyFill="1"/>
    <xf numFmtId="166" fontId="12" fillId="4" borderId="0" xfId="2" applyNumberFormat="1" applyFont="1" applyFill="1" applyAlignment="1">
      <alignment horizontal="center"/>
    </xf>
    <xf numFmtId="1" fontId="11" fillId="4" borderId="0" xfId="0" applyNumberFormat="1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2" fontId="13" fillId="4" borderId="0" xfId="0" applyNumberFormat="1" applyFont="1" applyFill="1"/>
    <xf numFmtId="166" fontId="14" fillId="4" borderId="0" xfId="2" applyNumberFormat="1" applyFont="1" applyFill="1" applyAlignment="1">
      <alignment horizontal="center"/>
    </xf>
    <xf numFmtId="1" fontId="13" fillId="4" borderId="0" xfId="0" applyNumberFormat="1" applyFont="1" applyFill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2" fontId="15" fillId="4" borderId="0" xfId="0" applyNumberFormat="1" applyFont="1" applyFill="1"/>
    <xf numFmtId="166" fontId="16" fillId="4" borderId="0" xfId="2" applyNumberFormat="1" applyFont="1" applyFill="1" applyAlignment="1">
      <alignment horizontal="center"/>
    </xf>
    <xf numFmtId="1" fontId="15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669900"/>
      <color rgb="FF008000"/>
      <color rgb="FF009900"/>
      <color rgb="FFCCFF33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</a:p>
        </c:rich>
      </c:tx>
      <c:layout>
        <c:manualLayout>
          <c:xMode val="edge"/>
          <c:yMode val="edge"/>
          <c:x val="0.13820403263545544"/>
          <c:y val="2.002002002002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TEV!$G$27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TEV!$H$27</c:f>
              <c:numCache>
                <c:formatCode>0.00</c:formatCode>
                <c:ptCount val="1"/>
                <c:pt idx="0">
                  <c:v>0.31009174311926613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TEV!$G$28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TEV!$H$28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TEV!$G$29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TEV!$H$29</c:f>
              <c:numCache>
                <c:formatCode>0.00</c:formatCode>
                <c:ptCount val="1"/>
                <c:pt idx="0">
                  <c:v>5.6899082568807335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551159230096236"/>
          <c:y val="0.25964498172317652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HemMay!$G$27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HemMay!$H$26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HemMay!$H$27</c:f>
              <c:numCache>
                <c:formatCode>0.00</c:formatCode>
                <c:ptCount val="1"/>
                <c:pt idx="0">
                  <c:v>0.18113496932515341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HemMay!$G$28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HemMay!$H$26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HemMay!$H$28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HemMay!$G$29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HemMay!$H$26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HemMay!$H$29</c:f>
              <c:numCache>
                <c:formatCode>0.00</c:formatCode>
                <c:ptCount val="1"/>
                <c:pt idx="0">
                  <c:v>5.8188650306748464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828675</xdr:colOff>
      <xdr:row>30</xdr:row>
      <xdr:rowOff>76200</xdr:rowOff>
    </xdr:from>
    <xdr:to>
      <xdr:col>9</xdr:col>
      <xdr:colOff>638175</xdr:colOff>
      <xdr:row>48</xdr:row>
      <xdr:rowOff>104776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200026</xdr:colOff>
      <xdr:row>28</xdr:row>
      <xdr:rowOff>152400</xdr:rowOff>
    </xdr:from>
    <xdr:to>
      <xdr:col>3</xdr:col>
      <xdr:colOff>162579</xdr:colOff>
      <xdr:row>48</xdr:row>
      <xdr:rowOff>95250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5495925"/>
          <a:ext cx="3715403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31</xdr:row>
      <xdr:rowOff>10171</xdr:rowOff>
    </xdr:from>
    <xdr:to>
      <xdr:col>9</xdr:col>
      <xdr:colOff>685800</xdr:colOff>
      <xdr:row>48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29</xdr:row>
      <xdr:rowOff>47625</xdr:rowOff>
    </xdr:from>
    <xdr:to>
      <xdr:col>3</xdr:col>
      <xdr:colOff>180975</xdr:colOff>
      <xdr:row>48</xdr:row>
      <xdr:rowOff>27383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600700"/>
          <a:ext cx="3609975" cy="305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7" zoomScaleNormal="100" workbookViewId="0">
      <selection activeCell="A18" sqref="A18:J49"/>
    </sheetView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18.7109375" style="2" customWidth="1"/>
    <col min="6" max="6" width="14.140625" style="2" customWidth="1"/>
    <col min="7" max="7" width="12.85546875" style="2" customWidth="1"/>
    <col min="8" max="8" width="18.1406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30" t="s">
        <v>17</v>
      </c>
      <c r="B2" s="19"/>
      <c r="C2" s="19"/>
      <c r="D2" s="19"/>
      <c r="E2" s="19"/>
      <c r="F2" s="19"/>
      <c r="G2" s="19"/>
      <c r="H2" s="19"/>
      <c r="I2" s="20"/>
    </row>
    <row r="3" spans="1:13" ht="5.25" customHeight="1" x14ac:dyDescent="0.2"/>
    <row r="4" spans="1:13" ht="15" x14ac:dyDescent="0.25">
      <c r="A4" s="1" t="s">
        <v>21</v>
      </c>
    </row>
    <row r="5" spans="1:13" ht="15" x14ac:dyDescent="0.25">
      <c r="A5" s="3" t="s">
        <v>22</v>
      </c>
    </row>
    <row r="6" spans="1:13" ht="25.5" x14ac:dyDescent="0.2">
      <c r="A6" s="51" t="s">
        <v>24</v>
      </c>
      <c r="B6" s="54" t="s">
        <v>14</v>
      </c>
      <c r="C6" s="52" t="s">
        <v>28</v>
      </c>
      <c r="F6" s="41" t="s">
        <v>0</v>
      </c>
      <c r="G6" s="43" t="s">
        <v>23</v>
      </c>
      <c r="M6" s="50"/>
    </row>
    <row r="7" spans="1:13" x14ac:dyDescent="0.2">
      <c r="A7" s="2">
        <v>1</v>
      </c>
      <c r="B7" s="4">
        <v>15696</v>
      </c>
      <c r="C7" s="4">
        <f>B7</f>
        <v>15696</v>
      </c>
      <c r="F7" s="42">
        <v>0.2</v>
      </c>
      <c r="G7" s="44">
        <v>6</v>
      </c>
      <c r="M7" s="50"/>
    </row>
    <row r="8" spans="1:13" x14ac:dyDescent="0.2">
      <c r="A8" s="2">
        <v>2</v>
      </c>
      <c r="B8" s="4">
        <v>3370</v>
      </c>
      <c r="C8" s="53">
        <f>AVERAGE(B8:B9)</f>
        <v>4056</v>
      </c>
      <c r="F8" s="21"/>
      <c r="G8" s="22" t="s">
        <v>7</v>
      </c>
      <c r="H8" s="35">
        <f>G7*F7</f>
        <v>1.2000000000000002</v>
      </c>
      <c r="I8" s="23" t="str">
        <f>G6</f>
        <v>meses</v>
      </c>
      <c r="M8" s="50"/>
    </row>
    <row r="9" spans="1:13" x14ac:dyDescent="0.2">
      <c r="A9" s="2">
        <v>3</v>
      </c>
      <c r="B9" s="4">
        <v>4742</v>
      </c>
      <c r="C9" s="53">
        <f>AVERAGE(B8:B9)</f>
        <v>4056</v>
      </c>
      <c r="M9" s="50"/>
    </row>
    <row r="10" spans="1:13" ht="38.25" x14ac:dyDescent="0.2">
      <c r="D10" s="40" t="s">
        <v>14</v>
      </c>
      <c r="E10" s="31" t="s">
        <v>15</v>
      </c>
      <c r="F10" s="47"/>
      <c r="G10" s="48"/>
      <c r="H10" s="31" t="s">
        <v>16</v>
      </c>
      <c r="I10" s="7"/>
      <c r="M10" s="50"/>
    </row>
    <row r="11" spans="1:13" x14ac:dyDescent="0.2">
      <c r="C11" s="5" t="s">
        <v>8</v>
      </c>
      <c r="D11" s="6">
        <v>15696</v>
      </c>
      <c r="E11" s="36">
        <f>H8</f>
        <v>1.2000000000000002</v>
      </c>
      <c r="F11" s="7" t="str">
        <f>G6</f>
        <v>meses</v>
      </c>
      <c r="H11" s="45">
        <f>G7-E11</f>
        <v>4.8</v>
      </c>
      <c r="I11" s="6" t="str">
        <f>G6</f>
        <v>meses</v>
      </c>
      <c r="M11" s="50"/>
    </row>
    <row r="12" spans="1:13" x14ac:dyDescent="0.2">
      <c r="C12" s="32" t="s">
        <v>26</v>
      </c>
      <c r="D12" s="53">
        <v>4056</v>
      </c>
      <c r="E12" s="34">
        <f>D12*E11/D11</f>
        <v>0.31009174311926613</v>
      </c>
      <c r="F12" s="7" t="str">
        <f>G6</f>
        <v>meses</v>
      </c>
      <c r="H12" s="9">
        <f>G7-E12</f>
        <v>5.6899082568807335</v>
      </c>
      <c r="I12" s="6" t="str">
        <f>G6</f>
        <v>meses</v>
      </c>
    </row>
    <row r="13" spans="1:13" x14ac:dyDescent="0.2">
      <c r="C13" s="32" t="s">
        <v>27</v>
      </c>
      <c r="D13" s="53">
        <v>4056</v>
      </c>
      <c r="E13" s="34">
        <f>D13*E11/D11</f>
        <v>0.31009174311926613</v>
      </c>
      <c r="F13" s="7" t="str">
        <f>G6</f>
        <v>meses</v>
      </c>
      <c r="H13" s="9">
        <f>G7-E13</f>
        <v>5.6899082568807335</v>
      </c>
      <c r="I13" s="8" t="str">
        <f>G6</f>
        <v>meses</v>
      </c>
    </row>
    <row r="14" spans="1:13" x14ac:dyDescent="0.2">
      <c r="I14" s="10"/>
    </row>
    <row r="15" spans="1:13" x14ac:dyDescent="0.2">
      <c r="E15" s="11" t="s">
        <v>1</v>
      </c>
      <c r="F15" s="37">
        <f>E13-E12</f>
        <v>0</v>
      </c>
      <c r="G15" s="12" t="str">
        <f>F12</f>
        <v>meses</v>
      </c>
      <c r="H15" s="12" t="s">
        <v>2</v>
      </c>
      <c r="I15" s="38">
        <f>G7</f>
        <v>6</v>
      </c>
      <c r="J15" s="13" t="str">
        <f>G6</f>
        <v>meses</v>
      </c>
    </row>
    <row r="16" spans="1:13" x14ac:dyDescent="0.2">
      <c r="E16" s="14"/>
      <c r="F16" s="46">
        <f>F15*31</f>
        <v>0</v>
      </c>
      <c r="G16" s="24" t="s">
        <v>3</v>
      </c>
      <c r="H16" s="15" t="s">
        <v>4</v>
      </c>
      <c r="I16" s="39">
        <f>G7</f>
        <v>6</v>
      </c>
      <c r="J16" s="16" t="str">
        <f>G6</f>
        <v>meses</v>
      </c>
    </row>
    <row r="17" spans="1:11" ht="13.5" thickBot="1" x14ac:dyDescent="0.25"/>
    <row r="18" spans="1:11" ht="25.5" customHeight="1" thickBot="1" x14ac:dyDescent="0.25">
      <c r="A18" s="55" t="s">
        <v>29</v>
      </c>
      <c r="B18" s="56"/>
      <c r="C18" s="56"/>
      <c r="D18" s="56"/>
      <c r="E18" s="56"/>
      <c r="F18" s="57"/>
      <c r="G18" s="61"/>
      <c r="H18" s="61"/>
      <c r="I18" s="62"/>
      <c r="J18" s="61"/>
    </row>
    <row r="19" spans="1:11" ht="25.5" x14ac:dyDescent="0.2">
      <c r="A19" s="25"/>
      <c r="B19" s="63" t="str">
        <f>C12</f>
        <v>Apixabán, n= 576,</v>
      </c>
      <c r="C19" s="63" t="str">
        <f>C13</f>
        <v>Dalteparina, n= 579</v>
      </c>
      <c r="D19" s="64"/>
      <c r="E19" s="64"/>
      <c r="F19" s="64"/>
      <c r="G19" s="61"/>
      <c r="H19" s="64"/>
      <c r="I19" s="64"/>
      <c r="J19" s="64"/>
      <c r="K19" s="17"/>
    </row>
    <row r="20" spans="1:11" ht="25.5" x14ac:dyDescent="0.2">
      <c r="A20" s="26" t="s">
        <v>9</v>
      </c>
      <c r="B20" s="65" t="s">
        <v>10</v>
      </c>
      <c r="C20" s="66" t="s">
        <v>10</v>
      </c>
      <c r="D20" s="65" t="s">
        <v>6</v>
      </c>
      <c r="E20" s="64"/>
      <c r="F20" s="65" t="s">
        <v>6</v>
      </c>
      <c r="G20" s="61"/>
      <c r="H20" s="61"/>
      <c r="I20" s="62"/>
      <c r="J20" s="61"/>
    </row>
    <row r="21" spans="1:11" x14ac:dyDescent="0.2">
      <c r="A21" s="27" t="str">
        <f>CONCATENATE(G7," ",G6)</f>
        <v>6 meses</v>
      </c>
      <c r="B21" s="67" t="str">
        <f>F12</f>
        <v>meses</v>
      </c>
      <c r="C21" s="68" t="str">
        <f>F12</f>
        <v>meses</v>
      </c>
      <c r="D21" s="67" t="str">
        <f>G15</f>
        <v>meses</v>
      </c>
      <c r="E21" s="61"/>
      <c r="F21" s="67" t="str">
        <f>G16</f>
        <v>días</v>
      </c>
      <c r="G21" s="61"/>
      <c r="H21" s="61"/>
      <c r="I21" s="61"/>
      <c r="J21" s="61"/>
    </row>
    <row r="22" spans="1:11" s="29" customFormat="1" ht="5.25" customHeight="1" x14ac:dyDescent="0.2">
      <c r="A22" s="28"/>
      <c r="B22" s="64"/>
      <c r="C22" s="64"/>
      <c r="D22" s="64"/>
      <c r="E22" s="69"/>
      <c r="F22" s="64"/>
      <c r="G22" s="69"/>
      <c r="H22" s="69"/>
      <c r="I22" s="69"/>
      <c r="J22" s="69"/>
    </row>
    <row r="23" spans="1:11" ht="17.25" customHeight="1" x14ac:dyDescent="0.2">
      <c r="A23" s="70" t="str">
        <f>A6</f>
        <v>Recurrencia TEV</v>
      </c>
      <c r="B23" s="71">
        <f>E12</f>
        <v>0.31009174311926613</v>
      </c>
      <c r="C23" s="71">
        <f>E13</f>
        <v>0.31009174311926613</v>
      </c>
      <c r="D23" s="71">
        <f>F15</f>
        <v>0</v>
      </c>
      <c r="E23" s="61"/>
      <c r="F23" s="72">
        <f>F16</f>
        <v>0</v>
      </c>
      <c r="G23" s="61"/>
      <c r="H23" s="61"/>
      <c r="I23" s="61"/>
      <c r="J23" s="61"/>
    </row>
    <row r="24" spans="1:11" ht="3.75" customHeight="1" x14ac:dyDescent="0.2">
      <c r="A24" s="73"/>
      <c r="B24" s="74"/>
      <c r="C24" s="74"/>
      <c r="D24" s="74"/>
      <c r="E24" s="61"/>
      <c r="F24" s="75"/>
      <c r="G24" s="61"/>
      <c r="H24" s="61"/>
      <c r="I24" s="61"/>
      <c r="J24" s="61"/>
    </row>
    <row r="25" spans="1:11" ht="16.5" customHeight="1" x14ac:dyDescent="0.2">
      <c r="A25" s="58" t="s">
        <v>5</v>
      </c>
      <c r="B25" s="59"/>
      <c r="C25" s="59"/>
      <c r="D25" s="59"/>
      <c r="E25" s="59"/>
      <c r="F25" s="60"/>
      <c r="G25" s="61"/>
      <c r="H25" s="61"/>
      <c r="I25" s="61"/>
      <c r="J25" s="61"/>
    </row>
    <row r="26" spans="1:11" x14ac:dyDescent="0.2">
      <c r="A26" s="61"/>
      <c r="B26" s="61"/>
      <c r="C26" s="61"/>
      <c r="D26" s="61"/>
      <c r="E26" s="61"/>
      <c r="F26" s="61"/>
      <c r="G26" s="61"/>
      <c r="H26" s="76" t="str">
        <f>F11</f>
        <v>meses</v>
      </c>
      <c r="I26" s="61"/>
      <c r="J26" s="76" t="s">
        <v>3</v>
      </c>
    </row>
    <row r="27" spans="1:11" x14ac:dyDescent="0.2">
      <c r="A27" s="61"/>
      <c r="B27" s="61"/>
      <c r="C27" s="61"/>
      <c r="D27" s="61"/>
      <c r="E27" s="61"/>
      <c r="F27" s="61"/>
      <c r="G27" s="78" t="s">
        <v>11</v>
      </c>
      <c r="H27" s="79">
        <f>B23</f>
        <v>0.31009174311926613</v>
      </c>
      <c r="I27" s="80">
        <f>H27/H30</f>
        <v>5.1681957186544357E-2</v>
      </c>
      <c r="J27" s="81">
        <f>H27*30</f>
        <v>9.3027522935779832</v>
      </c>
    </row>
    <row r="28" spans="1:11" x14ac:dyDescent="0.2">
      <c r="A28" s="61"/>
      <c r="B28" s="61"/>
      <c r="C28" s="61"/>
      <c r="D28" s="61"/>
      <c r="E28" s="61"/>
      <c r="F28" s="82"/>
      <c r="G28" s="83" t="s">
        <v>19</v>
      </c>
      <c r="H28" s="84">
        <f>C23-B23</f>
        <v>0</v>
      </c>
      <c r="I28" s="85">
        <f>H28/H30</f>
        <v>0</v>
      </c>
      <c r="J28" s="86">
        <f>H28*30</f>
        <v>0</v>
      </c>
    </row>
    <row r="29" spans="1:11" x14ac:dyDescent="0.2">
      <c r="A29" s="61"/>
      <c r="B29" s="61"/>
      <c r="C29" s="61"/>
      <c r="D29" s="61"/>
      <c r="E29" s="61"/>
      <c r="F29" s="61"/>
      <c r="G29" s="88" t="s">
        <v>20</v>
      </c>
      <c r="H29" s="89">
        <f>H13</f>
        <v>5.6899082568807335</v>
      </c>
      <c r="I29" s="90">
        <f>H29/H30</f>
        <v>0.94831804281345555</v>
      </c>
      <c r="J29" s="91">
        <f>H29*30</f>
        <v>170.69724770642202</v>
      </c>
    </row>
    <row r="30" spans="1:11" x14ac:dyDescent="0.2">
      <c r="A30" s="61"/>
      <c r="B30" s="61"/>
      <c r="C30" s="61"/>
      <c r="D30" s="61"/>
      <c r="E30" s="61"/>
      <c r="F30" s="61"/>
      <c r="G30" s="61"/>
      <c r="H30" s="92">
        <f>SUM(H27:H29)</f>
        <v>6</v>
      </c>
      <c r="I30" s="61"/>
      <c r="J30" s="93">
        <f>H30*30</f>
        <v>180</v>
      </c>
    </row>
    <row r="31" spans="1:1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spans="1:10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10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</row>
    <row r="40" spans="1:10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</row>
    <row r="41" spans="1:10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</row>
    <row r="42" spans="1:10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3" spans="1:10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</row>
    <row r="44" spans="1:10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</row>
    <row r="45" spans="1:10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</row>
    <row r="46" spans="1:10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</row>
    <row r="47" spans="1:10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</row>
    <row r="48" spans="1:10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</row>
    <row r="49" spans="1:10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ignoredErrors>
    <ignoredError sqref="C8:C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7" zoomScaleNormal="100" workbookViewId="0">
      <selection activeCell="A18" sqref="A18:J49"/>
    </sheetView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.8554687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" customHeight="1" thickBot="1" x14ac:dyDescent="0.25"/>
    <row r="2" spans="1:10" ht="16.5" thickBot="1" x14ac:dyDescent="0.25">
      <c r="A2" s="30" t="s">
        <v>17</v>
      </c>
      <c r="B2" s="19"/>
      <c r="C2" s="19"/>
      <c r="D2" s="19"/>
      <c r="E2" s="19"/>
      <c r="F2" s="19"/>
      <c r="G2" s="19"/>
      <c r="H2" s="19"/>
      <c r="I2" s="20"/>
    </row>
    <row r="3" spans="1:10" ht="8.25" customHeight="1" x14ac:dyDescent="0.2"/>
    <row r="4" spans="1:10" ht="15" x14ac:dyDescent="0.25">
      <c r="A4" s="1" t="s">
        <v>21</v>
      </c>
    </row>
    <row r="5" spans="1:10" ht="15" x14ac:dyDescent="0.25">
      <c r="A5" s="3" t="s">
        <v>22</v>
      </c>
    </row>
    <row r="6" spans="1:10" ht="25.5" x14ac:dyDescent="0.2">
      <c r="A6" s="49" t="s">
        <v>25</v>
      </c>
      <c r="B6" s="54" t="s">
        <v>14</v>
      </c>
      <c r="C6" s="52" t="s">
        <v>28</v>
      </c>
      <c r="F6" s="41" t="s">
        <v>0</v>
      </c>
      <c r="G6" s="43" t="s">
        <v>23</v>
      </c>
    </row>
    <row r="7" spans="1:10" x14ac:dyDescent="0.2">
      <c r="A7" s="2">
        <v>1</v>
      </c>
      <c r="B7" s="4">
        <v>15648</v>
      </c>
      <c r="C7" s="4">
        <f>B7</f>
        <v>15648</v>
      </c>
      <c r="F7" s="42">
        <v>0.2</v>
      </c>
      <c r="G7" s="44">
        <v>6</v>
      </c>
    </row>
    <row r="8" spans="1:10" x14ac:dyDescent="0.2">
      <c r="A8" s="2">
        <v>2</v>
      </c>
      <c r="B8" s="4">
        <v>2137</v>
      </c>
      <c r="C8" s="53">
        <f>AVERAGE(B8:B9)</f>
        <v>2362</v>
      </c>
      <c r="F8" s="21"/>
      <c r="G8" s="22" t="s">
        <v>7</v>
      </c>
      <c r="H8" s="35">
        <f>G7*F7</f>
        <v>1.2000000000000002</v>
      </c>
      <c r="I8" s="23" t="str">
        <f>G6</f>
        <v>meses</v>
      </c>
    </row>
    <row r="9" spans="1:10" x14ac:dyDescent="0.2">
      <c r="A9" s="2">
        <v>3</v>
      </c>
      <c r="B9" s="4">
        <v>2587</v>
      </c>
      <c r="C9" s="53">
        <f>AVERAGE(B8:B9)</f>
        <v>2362</v>
      </c>
    </row>
    <row r="10" spans="1:10" ht="38.25" x14ac:dyDescent="0.2">
      <c r="D10" s="40" t="s">
        <v>14</v>
      </c>
      <c r="E10" s="31" t="s">
        <v>15</v>
      </c>
      <c r="F10" s="7"/>
      <c r="G10" s="18"/>
      <c r="H10" s="33" t="s">
        <v>16</v>
      </c>
      <c r="I10" s="7"/>
    </row>
    <row r="11" spans="1:10" x14ac:dyDescent="0.2">
      <c r="C11" s="5" t="s">
        <v>8</v>
      </c>
      <c r="D11" s="6">
        <v>15648</v>
      </c>
      <c r="E11" s="36">
        <f>H8</f>
        <v>1.2000000000000002</v>
      </c>
      <c r="F11" s="7" t="str">
        <f>G6</f>
        <v>meses</v>
      </c>
      <c r="H11" s="45">
        <f>G7-E11</f>
        <v>4.8</v>
      </c>
      <c r="I11" s="6" t="str">
        <f>G6</f>
        <v>meses</v>
      </c>
    </row>
    <row r="12" spans="1:10" x14ac:dyDescent="0.2">
      <c r="C12" s="32" t="s">
        <v>26</v>
      </c>
      <c r="D12" s="53">
        <v>2362</v>
      </c>
      <c r="E12" s="34">
        <f>D12*E11/D11</f>
        <v>0.18113496932515341</v>
      </c>
      <c r="F12" s="7" t="str">
        <f>G6</f>
        <v>meses</v>
      </c>
      <c r="H12" s="9">
        <f>G7-E12</f>
        <v>5.8188650306748464</v>
      </c>
      <c r="I12" s="6" t="str">
        <f>G6</f>
        <v>meses</v>
      </c>
    </row>
    <row r="13" spans="1:10" x14ac:dyDescent="0.2">
      <c r="C13" s="32" t="s">
        <v>27</v>
      </c>
      <c r="D13" s="53">
        <v>2362</v>
      </c>
      <c r="E13" s="34">
        <f>D13*E11/D11</f>
        <v>0.18113496932515341</v>
      </c>
      <c r="F13" s="7" t="str">
        <f>G6</f>
        <v>meses</v>
      </c>
      <c r="H13" s="9">
        <f>G7-E13</f>
        <v>5.8188650306748464</v>
      </c>
      <c r="I13" s="8" t="str">
        <f>G6</f>
        <v>meses</v>
      </c>
    </row>
    <row r="14" spans="1:10" x14ac:dyDescent="0.2">
      <c r="I14" s="10"/>
    </row>
    <row r="15" spans="1:10" x14ac:dyDescent="0.2">
      <c r="E15" s="11" t="s">
        <v>1</v>
      </c>
      <c r="F15" s="37">
        <f>E13-E12</f>
        <v>0</v>
      </c>
      <c r="G15" s="12" t="str">
        <f>F12</f>
        <v>meses</v>
      </c>
      <c r="H15" s="12" t="s">
        <v>2</v>
      </c>
      <c r="I15" s="38">
        <f>G7</f>
        <v>6</v>
      </c>
      <c r="J15" s="13" t="str">
        <f>G6</f>
        <v>meses</v>
      </c>
    </row>
    <row r="16" spans="1:10" x14ac:dyDescent="0.2">
      <c r="E16" s="14"/>
      <c r="F16" s="46">
        <f>F15*30</f>
        <v>0</v>
      </c>
      <c r="G16" s="24" t="s">
        <v>3</v>
      </c>
      <c r="H16" s="15" t="s">
        <v>4</v>
      </c>
      <c r="I16" s="39">
        <f>G7</f>
        <v>6</v>
      </c>
      <c r="J16" s="16" t="str">
        <f>G6</f>
        <v>meses</v>
      </c>
    </row>
    <row r="17" spans="1:11" ht="13.5" thickBot="1" x14ac:dyDescent="0.25"/>
    <row r="18" spans="1:11" ht="30.75" customHeight="1" thickBot="1" x14ac:dyDescent="0.25">
      <c r="A18" s="55" t="s">
        <v>30</v>
      </c>
      <c r="B18" s="56"/>
      <c r="C18" s="56"/>
      <c r="D18" s="56"/>
      <c r="E18" s="56"/>
      <c r="F18" s="57"/>
      <c r="G18" s="61"/>
      <c r="H18" s="61"/>
      <c r="I18" s="62"/>
      <c r="J18" s="61"/>
    </row>
    <row r="19" spans="1:11" ht="25.5" x14ac:dyDescent="0.2">
      <c r="A19" s="25"/>
      <c r="B19" s="63" t="str">
        <f>C12</f>
        <v>Apixabán, n= 576,</v>
      </c>
      <c r="C19" s="63" t="str">
        <f>C13</f>
        <v>Dalteparina, n= 579</v>
      </c>
      <c r="D19" s="64"/>
      <c r="E19" s="64"/>
      <c r="F19" s="64"/>
      <c r="G19" s="61"/>
      <c r="H19" s="64"/>
      <c r="I19" s="64"/>
      <c r="J19" s="64"/>
      <c r="K19" s="17"/>
    </row>
    <row r="20" spans="1:11" ht="25.5" x14ac:dyDescent="0.2">
      <c r="A20" s="26" t="s">
        <v>9</v>
      </c>
      <c r="B20" s="65" t="s">
        <v>10</v>
      </c>
      <c r="C20" s="66" t="s">
        <v>10</v>
      </c>
      <c r="D20" s="65" t="s">
        <v>6</v>
      </c>
      <c r="E20" s="64"/>
      <c r="F20" s="65" t="s">
        <v>6</v>
      </c>
      <c r="G20" s="61"/>
      <c r="H20" s="61"/>
      <c r="I20" s="62"/>
      <c r="J20" s="61"/>
    </row>
    <row r="21" spans="1:11" x14ac:dyDescent="0.2">
      <c r="A21" s="27" t="str">
        <f>CONCATENATE(G7," ",G6)</f>
        <v>6 meses</v>
      </c>
      <c r="B21" s="67" t="str">
        <f>F12</f>
        <v>meses</v>
      </c>
      <c r="C21" s="68" t="str">
        <f>F12</f>
        <v>meses</v>
      </c>
      <c r="D21" s="67" t="str">
        <f>G15</f>
        <v>meses</v>
      </c>
      <c r="E21" s="61"/>
      <c r="F21" s="67" t="str">
        <f>G16</f>
        <v>días</v>
      </c>
      <c r="G21" s="61"/>
      <c r="H21" s="61"/>
      <c r="I21" s="61"/>
      <c r="J21" s="61"/>
    </row>
    <row r="22" spans="1:11" s="29" customFormat="1" ht="5.25" customHeight="1" x14ac:dyDescent="0.2">
      <c r="A22" s="28"/>
      <c r="B22" s="64"/>
      <c r="C22" s="64"/>
      <c r="D22" s="64"/>
      <c r="E22" s="69"/>
      <c r="F22" s="64"/>
      <c r="G22" s="69"/>
      <c r="H22" s="69"/>
      <c r="I22" s="69"/>
      <c r="J22" s="69"/>
    </row>
    <row r="23" spans="1:11" ht="15.75" customHeight="1" x14ac:dyDescent="0.2">
      <c r="A23" s="70" t="str">
        <f>A6</f>
        <v>Hemorragia Mayor</v>
      </c>
      <c r="B23" s="71">
        <f>E12</f>
        <v>0.18113496932515341</v>
      </c>
      <c r="C23" s="71">
        <f>E13</f>
        <v>0.18113496932515341</v>
      </c>
      <c r="D23" s="71">
        <f>C23-B23</f>
        <v>0</v>
      </c>
      <c r="E23" s="61"/>
      <c r="F23" s="72">
        <f>F16</f>
        <v>0</v>
      </c>
      <c r="G23" s="61"/>
      <c r="H23" s="61"/>
      <c r="I23" s="61"/>
      <c r="J23" s="61"/>
    </row>
    <row r="24" spans="1:11" ht="8.25" customHeight="1" x14ac:dyDescent="0.2">
      <c r="A24" s="73"/>
      <c r="B24" s="74"/>
      <c r="C24" s="74"/>
      <c r="D24" s="74"/>
      <c r="E24" s="61"/>
      <c r="F24" s="75"/>
      <c r="G24" s="61"/>
      <c r="H24" s="61"/>
      <c r="I24" s="61"/>
      <c r="J24" s="61"/>
    </row>
    <row r="25" spans="1:11" ht="18" customHeight="1" x14ac:dyDescent="0.2">
      <c r="A25" s="58" t="s">
        <v>18</v>
      </c>
      <c r="B25" s="59"/>
      <c r="C25" s="59"/>
      <c r="D25" s="59"/>
      <c r="E25" s="59"/>
      <c r="F25" s="60"/>
      <c r="G25" s="61"/>
      <c r="H25" s="61"/>
      <c r="I25" s="61"/>
      <c r="J25" s="61"/>
    </row>
    <row r="26" spans="1:11" x14ac:dyDescent="0.2">
      <c r="A26" s="61"/>
      <c r="B26" s="61"/>
      <c r="C26" s="61"/>
      <c r="D26" s="61"/>
      <c r="E26" s="61"/>
      <c r="F26" s="61"/>
      <c r="G26" s="61"/>
      <c r="H26" s="76" t="str">
        <f>F11</f>
        <v>meses</v>
      </c>
      <c r="I26" s="61"/>
      <c r="J26" s="76" t="s">
        <v>3</v>
      </c>
    </row>
    <row r="27" spans="1:11" x14ac:dyDescent="0.2">
      <c r="A27" s="61"/>
      <c r="B27" s="61"/>
      <c r="C27" s="61"/>
      <c r="D27" s="61"/>
      <c r="E27" s="61"/>
      <c r="F27" s="77"/>
      <c r="G27" s="78" t="s">
        <v>11</v>
      </c>
      <c r="H27" s="79">
        <f>B23</f>
        <v>0.18113496932515341</v>
      </c>
      <c r="I27" s="80">
        <f>H27/H30</f>
        <v>3.0189161554192236E-2</v>
      </c>
      <c r="J27" s="81">
        <f>H27*30</f>
        <v>5.4340490797546019</v>
      </c>
    </row>
    <row r="28" spans="1:11" x14ac:dyDescent="0.2">
      <c r="A28" s="61"/>
      <c r="B28" s="61"/>
      <c r="C28" s="61"/>
      <c r="D28" s="61"/>
      <c r="E28" s="61"/>
      <c r="F28" s="82"/>
      <c r="G28" s="83" t="s">
        <v>13</v>
      </c>
      <c r="H28" s="84">
        <f>C23-B23</f>
        <v>0</v>
      </c>
      <c r="I28" s="85">
        <f>H28/H30</f>
        <v>0</v>
      </c>
      <c r="J28" s="86">
        <f>H28*30</f>
        <v>0</v>
      </c>
    </row>
    <row r="29" spans="1:11" x14ac:dyDescent="0.2">
      <c r="A29" s="61"/>
      <c r="B29" s="61"/>
      <c r="C29" s="61"/>
      <c r="D29" s="61"/>
      <c r="E29" s="61"/>
      <c r="F29" s="87"/>
      <c r="G29" s="88" t="s">
        <v>12</v>
      </c>
      <c r="H29" s="89">
        <f>H13</f>
        <v>5.8188650306748464</v>
      </c>
      <c r="I29" s="90">
        <f>H29/H30</f>
        <v>0.96981083844580773</v>
      </c>
      <c r="J29" s="91">
        <f>H29*30</f>
        <v>174.5659509202454</v>
      </c>
    </row>
    <row r="30" spans="1:11" x14ac:dyDescent="0.2">
      <c r="A30" s="61"/>
      <c r="B30" s="61"/>
      <c r="C30" s="61"/>
      <c r="D30" s="61"/>
      <c r="E30" s="61"/>
      <c r="F30" s="61"/>
      <c r="G30" s="61"/>
      <c r="H30" s="92">
        <f>SUM(H27:H29)</f>
        <v>6</v>
      </c>
      <c r="I30" s="61"/>
      <c r="J30" s="93">
        <f>H30*30</f>
        <v>180</v>
      </c>
    </row>
    <row r="31" spans="1:1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spans="1:10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10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</row>
    <row r="40" spans="1:10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</row>
    <row r="41" spans="1:10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</row>
    <row r="42" spans="1:10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3" spans="1:10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</row>
    <row r="44" spans="1:10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</row>
    <row r="45" spans="1:10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</row>
    <row r="46" spans="1:10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</row>
    <row r="47" spans="1:10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</row>
    <row r="48" spans="1:10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</row>
    <row r="49" spans="1:10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ignoredErrors>
    <ignoredError sqref="C8:C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TEV</vt:lpstr>
      <vt:lpstr>HemMay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2020-08-05T12:31:36Z</dcterms:modified>
</cp:coreProperties>
</file>