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01021-Encu 8 RAR\2-Tablas y Suplem\"/>
    </mc:Choice>
  </mc:AlternateContent>
  <bookViews>
    <workbookView xWindow="0" yWindow="0" windowWidth="20490" windowHeight="7650" tabRatio="798" activeTab="6"/>
  </bookViews>
  <sheets>
    <sheet name="Explicac Alejam por áreas" sheetId="23" r:id="rId1"/>
    <sheet name="Med Tut-NoTut-MIR" sheetId="20" r:id="rId2"/>
    <sheet name="Enf Tut-NoTut-EIR" sheetId="22" r:id="rId3"/>
    <sheet name="SG Farmac" sheetId="16" r:id="rId4"/>
    <sheet name="Coh Completa" sheetId="15" r:id="rId5"/>
    <sheet name="Gráf 7 SG" sheetId="18" r:id="rId6"/>
    <sheet name="Gráf 8 Interv" sheetId="24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" i="22" l="1"/>
  <c r="V27" i="16" l="1"/>
  <c r="V19" i="16"/>
  <c r="V11" i="16"/>
  <c r="V15" i="16" s="1"/>
  <c r="V105" i="22"/>
  <c r="V97" i="22"/>
  <c r="V89" i="22"/>
  <c r="V93" i="22" s="1"/>
  <c r="V66" i="22"/>
  <c r="V58" i="22"/>
  <c r="V50" i="22"/>
  <c r="V54" i="22" s="1"/>
  <c r="V27" i="22"/>
  <c r="V19" i="22"/>
  <c r="V11" i="22"/>
  <c r="V15" i="22" s="1"/>
  <c r="V104" i="20"/>
  <c r="V96" i="20"/>
  <c r="V88" i="20"/>
  <c r="V92" i="20" s="1"/>
  <c r="V66" i="20"/>
  <c r="V58" i="20"/>
  <c r="V50" i="20"/>
  <c r="V54" i="20" s="1"/>
  <c r="V27" i="20"/>
  <c r="V19" i="20"/>
  <c r="V11" i="20"/>
  <c r="V15" i="20" s="1"/>
  <c r="V116" i="20"/>
  <c r="V77" i="20"/>
  <c r="V38" i="20"/>
  <c r="E39" i="23"/>
  <c r="D36" i="23"/>
  <c r="P36" i="23" s="1"/>
  <c r="L33" i="23"/>
  <c r="L36" i="23" s="1"/>
  <c r="K33" i="23"/>
  <c r="K36" i="23" s="1"/>
  <c r="J33" i="23"/>
  <c r="J36" i="23" s="1"/>
  <c r="I33" i="23"/>
  <c r="I36" i="23" s="1"/>
  <c r="G33" i="23"/>
  <c r="G36" i="23" s="1"/>
  <c r="F33" i="23"/>
  <c r="F36" i="23" s="1"/>
  <c r="E33" i="23"/>
  <c r="E36" i="23" s="1"/>
  <c r="G32" i="23"/>
  <c r="D32" i="23"/>
  <c r="P32" i="23" s="1"/>
  <c r="L29" i="23"/>
  <c r="L32" i="23" s="1"/>
  <c r="K29" i="23"/>
  <c r="K32" i="23" s="1"/>
  <c r="J29" i="23"/>
  <c r="J32" i="23" s="1"/>
  <c r="I29" i="23"/>
  <c r="I32" i="23" s="1"/>
  <c r="H29" i="23"/>
  <c r="H32" i="23" s="1"/>
  <c r="G29" i="23"/>
  <c r="F29" i="23"/>
  <c r="F32" i="23" s="1"/>
  <c r="E29" i="23"/>
  <c r="E32" i="23" s="1"/>
  <c r="D28" i="23"/>
  <c r="P28" i="23" s="1"/>
  <c r="L25" i="23"/>
  <c r="L28" i="23" s="1"/>
  <c r="K25" i="23"/>
  <c r="K28" i="23" s="1"/>
  <c r="J25" i="23"/>
  <c r="J28" i="23" s="1"/>
  <c r="I25" i="23"/>
  <c r="I28" i="23" s="1"/>
  <c r="H25" i="23"/>
  <c r="H28" i="23" s="1"/>
  <c r="G25" i="23"/>
  <c r="G28" i="23" s="1"/>
  <c r="F25" i="23"/>
  <c r="F28" i="23" s="1"/>
  <c r="E25" i="23"/>
  <c r="E28" i="23" s="1"/>
  <c r="D24" i="23"/>
  <c r="P24" i="23" s="1"/>
  <c r="L21" i="23"/>
  <c r="L24" i="23" s="1"/>
  <c r="K21" i="23"/>
  <c r="K24" i="23" s="1"/>
  <c r="J21" i="23"/>
  <c r="J24" i="23" s="1"/>
  <c r="I21" i="23"/>
  <c r="I24" i="23" s="1"/>
  <c r="H21" i="23"/>
  <c r="H24" i="23" s="1"/>
  <c r="G21" i="23"/>
  <c r="G24" i="23" s="1"/>
  <c r="F21" i="23"/>
  <c r="F24" i="23" s="1"/>
  <c r="E21" i="23"/>
  <c r="E24" i="23" s="1"/>
  <c r="P20" i="23"/>
  <c r="D20" i="23"/>
  <c r="L17" i="23"/>
  <c r="L20" i="23" s="1"/>
  <c r="K17" i="23"/>
  <c r="K20" i="23" s="1"/>
  <c r="J17" i="23"/>
  <c r="J20" i="23" s="1"/>
  <c r="I17" i="23"/>
  <c r="I20" i="23" s="1"/>
  <c r="H17" i="23"/>
  <c r="H20" i="23" s="1"/>
  <c r="G17" i="23"/>
  <c r="G20" i="23" s="1"/>
  <c r="F17" i="23"/>
  <c r="F20" i="23" s="1"/>
  <c r="E17" i="23"/>
  <c r="E20" i="23" s="1"/>
  <c r="P16" i="23"/>
  <c r="D16" i="23"/>
  <c r="L13" i="23"/>
  <c r="L16" i="23" s="1"/>
  <c r="K13" i="23"/>
  <c r="K16" i="23" s="1"/>
  <c r="J13" i="23"/>
  <c r="J16" i="23" s="1"/>
  <c r="I13" i="23"/>
  <c r="I16" i="23" s="1"/>
  <c r="H13" i="23"/>
  <c r="H16" i="23" s="1"/>
  <c r="G13" i="23"/>
  <c r="G16" i="23" s="1"/>
  <c r="F13" i="23"/>
  <c r="F16" i="23" s="1"/>
  <c r="E13" i="23"/>
  <c r="E16" i="23" s="1"/>
  <c r="D12" i="23"/>
  <c r="P12" i="23" s="1"/>
  <c r="L9" i="23"/>
  <c r="L12" i="23" s="1"/>
  <c r="K9" i="23"/>
  <c r="K12" i="23" s="1"/>
  <c r="J9" i="23"/>
  <c r="J12" i="23" s="1"/>
  <c r="I9" i="23"/>
  <c r="I12" i="23" s="1"/>
  <c r="H9" i="23"/>
  <c r="H12" i="23" s="1"/>
  <c r="G9" i="23"/>
  <c r="G12" i="23" s="1"/>
  <c r="F9" i="23"/>
  <c r="F12" i="23" s="1"/>
  <c r="E9" i="23"/>
  <c r="E12" i="23" s="1"/>
  <c r="D8" i="23"/>
  <c r="P8" i="23" s="1"/>
  <c r="L5" i="23"/>
  <c r="L8" i="23" s="1"/>
  <c r="K5" i="23"/>
  <c r="K8" i="23" s="1"/>
  <c r="J5" i="23"/>
  <c r="J8" i="23" s="1"/>
  <c r="I5" i="23"/>
  <c r="I8" i="23" s="1"/>
  <c r="H5" i="23"/>
  <c r="H8" i="23" s="1"/>
  <c r="G5" i="23"/>
  <c r="G8" i="23" s="1"/>
  <c r="F5" i="23"/>
  <c r="F8" i="23" s="1"/>
  <c r="E5" i="23"/>
  <c r="E8" i="23" s="1"/>
  <c r="M8" i="23" l="1"/>
  <c r="O8" i="23" s="1"/>
  <c r="M28" i="23"/>
  <c r="O28" i="23" s="1"/>
  <c r="Q28" i="23" s="1"/>
  <c r="H33" i="23"/>
  <c r="H36" i="23" s="1"/>
  <c r="M36" i="23" s="1"/>
  <c r="O36" i="23" s="1"/>
  <c r="Q36" i="23" s="1"/>
  <c r="M32" i="23"/>
  <c r="O32" i="23" s="1"/>
  <c r="Q32" i="23" s="1"/>
  <c r="Q8" i="23"/>
  <c r="M16" i="23"/>
  <c r="O16" i="23" s="1"/>
  <c r="Q16" i="23" s="1"/>
  <c r="M20" i="23"/>
  <c r="O20" i="23" s="1"/>
  <c r="Q20" i="23" s="1"/>
  <c r="M12" i="23"/>
  <c r="O12" i="23" s="1"/>
  <c r="Q12" i="23" s="1"/>
  <c r="M24" i="23"/>
  <c r="O24" i="23" s="1"/>
  <c r="Q24" i="23" s="1"/>
  <c r="S38" i="23"/>
  <c r="E38" i="23" s="1"/>
  <c r="L39" i="23" s="1"/>
  <c r="V116" i="22"/>
  <c r="V77" i="22"/>
  <c r="V38" i="22"/>
  <c r="V38" i="15"/>
  <c r="V11" i="15"/>
  <c r="V15" i="15" s="1"/>
  <c r="V19" i="15"/>
  <c r="V27" i="15"/>
  <c r="R38" i="23" l="1"/>
  <c r="E39" i="16"/>
  <c r="E117" i="20"/>
  <c r="E78" i="20"/>
  <c r="E39" i="20"/>
  <c r="E117" i="22"/>
  <c r="E78" i="22"/>
  <c r="E39" i="22"/>
  <c r="T38" i="23" l="1"/>
  <c r="R39" i="23"/>
  <c r="D75" i="22"/>
  <c r="P75" i="22" s="1"/>
  <c r="D8" i="22"/>
  <c r="D114" i="22" l="1"/>
  <c r="P114" i="22" s="1"/>
  <c r="L111" i="22"/>
  <c r="L114" i="22" s="1"/>
  <c r="K111" i="22"/>
  <c r="K114" i="22" s="1"/>
  <c r="J111" i="22"/>
  <c r="J114" i="22" s="1"/>
  <c r="I111" i="22"/>
  <c r="I114" i="22" s="1"/>
  <c r="G111" i="22"/>
  <c r="G114" i="22" s="1"/>
  <c r="F111" i="22"/>
  <c r="F114" i="22" s="1"/>
  <c r="E111" i="22"/>
  <c r="H111" i="22" s="1"/>
  <c r="H114" i="22" s="1"/>
  <c r="D110" i="22"/>
  <c r="P110" i="22" s="1"/>
  <c r="L107" i="22"/>
  <c r="L110" i="22" s="1"/>
  <c r="K107" i="22"/>
  <c r="K110" i="22" s="1"/>
  <c r="J107" i="22"/>
  <c r="J110" i="22" s="1"/>
  <c r="I107" i="22"/>
  <c r="I110" i="22" s="1"/>
  <c r="H107" i="22"/>
  <c r="H110" i="22" s="1"/>
  <c r="G107" i="22"/>
  <c r="G110" i="22" s="1"/>
  <c r="F107" i="22"/>
  <c r="F110" i="22" s="1"/>
  <c r="E107" i="22"/>
  <c r="E110" i="22" s="1"/>
  <c r="D106" i="22"/>
  <c r="P106" i="22" s="1"/>
  <c r="L103" i="22"/>
  <c r="L106" i="22" s="1"/>
  <c r="K103" i="22"/>
  <c r="K106" i="22" s="1"/>
  <c r="J103" i="22"/>
  <c r="J106" i="22" s="1"/>
  <c r="I103" i="22"/>
  <c r="I106" i="22" s="1"/>
  <c r="H103" i="22"/>
  <c r="H106" i="22" s="1"/>
  <c r="G103" i="22"/>
  <c r="G106" i="22" s="1"/>
  <c r="F103" i="22"/>
  <c r="F106" i="22" s="1"/>
  <c r="E103" i="22"/>
  <c r="E106" i="22" s="1"/>
  <c r="D102" i="22"/>
  <c r="P102" i="22" s="1"/>
  <c r="L99" i="22"/>
  <c r="L102" i="22" s="1"/>
  <c r="K99" i="22"/>
  <c r="K102" i="22" s="1"/>
  <c r="J99" i="22"/>
  <c r="J102" i="22" s="1"/>
  <c r="I99" i="22"/>
  <c r="I102" i="22" s="1"/>
  <c r="H99" i="22"/>
  <c r="H102" i="22" s="1"/>
  <c r="G99" i="22"/>
  <c r="G102" i="22" s="1"/>
  <c r="F99" i="22"/>
  <c r="F102" i="22" s="1"/>
  <c r="E99" i="22"/>
  <c r="E102" i="22" s="1"/>
  <c r="D98" i="22"/>
  <c r="P98" i="22" s="1"/>
  <c r="L95" i="22"/>
  <c r="L98" i="22" s="1"/>
  <c r="K95" i="22"/>
  <c r="K98" i="22" s="1"/>
  <c r="J95" i="22"/>
  <c r="J98" i="22" s="1"/>
  <c r="I95" i="22"/>
  <c r="I98" i="22" s="1"/>
  <c r="H95" i="22"/>
  <c r="H98" i="22" s="1"/>
  <c r="G95" i="22"/>
  <c r="G98" i="22" s="1"/>
  <c r="F95" i="22"/>
  <c r="F98" i="22" s="1"/>
  <c r="E95" i="22"/>
  <c r="E98" i="22" s="1"/>
  <c r="D94" i="22"/>
  <c r="P94" i="22" s="1"/>
  <c r="L91" i="22"/>
  <c r="L94" i="22" s="1"/>
  <c r="K91" i="22"/>
  <c r="K94" i="22" s="1"/>
  <c r="J91" i="22"/>
  <c r="J94" i="22" s="1"/>
  <c r="I91" i="22"/>
  <c r="I94" i="22" s="1"/>
  <c r="H91" i="22"/>
  <c r="H94" i="22" s="1"/>
  <c r="G91" i="22"/>
  <c r="G94" i="22" s="1"/>
  <c r="F91" i="22"/>
  <c r="F94" i="22" s="1"/>
  <c r="E91" i="22"/>
  <c r="E94" i="22" s="1"/>
  <c r="D90" i="22"/>
  <c r="P90" i="22" s="1"/>
  <c r="L87" i="22"/>
  <c r="L90" i="22" s="1"/>
  <c r="K87" i="22"/>
  <c r="K90" i="22" s="1"/>
  <c r="J87" i="22"/>
  <c r="J90" i="22" s="1"/>
  <c r="I87" i="22"/>
  <c r="I90" i="22" s="1"/>
  <c r="H87" i="22"/>
  <c r="H90" i="22" s="1"/>
  <c r="G87" i="22"/>
  <c r="G90" i="22" s="1"/>
  <c r="F87" i="22"/>
  <c r="F90" i="22" s="1"/>
  <c r="E87" i="22"/>
  <c r="E90" i="22" s="1"/>
  <c r="D86" i="22"/>
  <c r="P86" i="22" s="1"/>
  <c r="L83" i="22"/>
  <c r="L86" i="22" s="1"/>
  <c r="K83" i="22"/>
  <c r="K86" i="22" s="1"/>
  <c r="J83" i="22"/>
  <c r="J86" i="22" s="1"/>
  <c r="I83" i="22"/>
  <c r="I86" i="22" s="1"/>
  <c r="H83" i="22"/>
  <c r="H86" i="22" s="1"/>
  <c r="G83" i="22"/>
  <c r="G86" i="22" s="1"/>
  <c r="F83" i="22"/>
  <c r="F86" i="22" s="1"/>
  <c r="E83" i="22"/>
  <c r="E86" i="22" s="1"/>
  <c r="L72" i="22"/>
  <c r="L75" i="22" s="1"/>
  <c r="K72" i="22"/>
  <c r="K75" i="22" s="1"/>
  <c r="J72" i="22"/>
  <c r="J75" i="22" s="1"/>
  <c r="I72" i="22"/>
  <c r="I75" i="22" s="1"/>
  <c r="G72" i="22"/>
  <c r="G75" i="22" s="1"/>
  <c r="F72" i="22"/>
  <c r="F75" i="22" s="1"/>
  <c r="E72" i="22"/>
  <c r="E75" i="22" s="1"/>
  <c r="D71" i="22"/>
  <c r="P71" i="22" s="1"/>
  <c r="S77" i="22" s="1"/>
  <c r="E77" i="22" s="1"/>
  <c r="L78" i="22" s="1"/>
  <c r="L68" i="22"/>
  <c r="L71" i="22" s="1"/>
  <c r="K68" i="22"/>
  <c r="K71" i="22" s="1"/>
  <c r="J68" i="22"/>
  <c r="J71" i="22" s="1"/>
  <c r="I68" i="22"/>
  <c r="I71" i="22" s="1"/>
  <c r="H68" i="22"/>
  <c r="H71" i="22" s="1"/>
  <c r="G68" i="22"/>
  <c r="G71" i="22" s="1"/>
  <c r="F68" i="22"/>
  <c r="F71" i="22" s="1"/>
  <c r="E68" i="22"/>
  <c r="E71" i="22" s="1"/>
  <c r="D67" i="22"/>
  <c r="P67" i="22" s="1"/>
  <c r="L64" i="22"/>
  <c r="L67" i="22" s="1"/>
  <c r="K64" i="22"/>
  <c r="K67" i="22" s="1"/>
  <c r="J64" i="22"/>
  <c r="J67" i="22" s="1"/>
  <c r="I64" i="22"/>
  <c r="I67" i="22" s="1"/>
  <c r="H64" i="22"/>
  <c r="H67" i="22" s="1"/>
  <c r="G64" i="22"/>
  <c r="G67" i="22" s="1"/>
  <c r="F64" i="22"/>
  <c r="F67" i="22" s="1"/>
  <c r="E64" i="22"/>
  <c r="E67" i="22" s="1"/>
  <c r="D63" i="22"/>
  <c r="P63" i="22" s="1"/>
  <c r="L60" i="22"/>
  <c r="L63" i="22" s="1"/>
  <c r="K60" i="22"/>
  <c r="K63" i="22" s="1"/>
  <c r="J60" i="22"/>
  <c r="J63" i="22" s="1"/>
  <c r="I60" i="22"/>
  <c r="I63" i="22" s="1"/>
  <c r="H60" i="22"/>
  <c r="H63" i="22" s="1"/>
  <c r="G60" i="22"/>
  <c r="G63" i="22" s="1"/>
  <c r="F60" i="22"/>
  <c r="F63" i="22" s="1"/>
  <c r="E60" i="22"/>
  <c r="E63" i="22" s="1"/>
  <c r="D59" i="22"/>
  <c r="P59" i="22" s="1"/>
  <c r="L56" i="22"/>
  <c r="L59" i="22" s="1"/>
  <c r="K56" i="22"/>
  <c r="K59" i="22" s="1"/>
  <c r="J56" i="22"/>
  <c r="J59" i="22" s="1"/>
  <c r="I56" i="22"/>
  <c r="I59" i="22" s="1"/>
  <c r="H56" i="22"/>
  <c r="H59" i="22" s="1"/>
  <c r="G56" i="22"/>
  <c r="G59" i="22" s="1"/>
  <c r="F56" i="22"/>
  <c r="F59" i="22" s="1"/>
  <c r="E56" i="22"/>
  <c r="E59" i="22" s="1"/>
  <c r="D55" i="22"/>
  <c r="P55" i="22" s="1"/>
  <c r="L52" i="22"/>
  <c r="L55" i="22" s="1"/>
  <c r="K52" i="22"/>
  <c r="K55" i="22" s="1"/>
  <c r="J52" i="22"/>
  <c r="J55" i="22" s="1"/>
  <c r="I52" i="22"/>
  <c r="I55" i="22" s="1"/>
  <c r="H52" i="22"/>
  <c r="H55" i="22" s="1"/>
  <c r="G52" i="22"/>
  <c r="G55" i="22" s="1"/>
  <c r="F52" i="22"/>
  <c r="F55" i="22" s="1"/>
  <c r="E52" i="22"/>
  <c r="E55" i="22" s="1"/>
  <c r="D51" i="22"/>
  <c r="P51" i="22" s="1"/>
  <c r="L48" i="22"/>
  <c r="L51" i="22" s="1"/>
  <c r="K48" i="22"/>
  <c r="K51" i="22" s="1"/>
  <c r="J48" i="22"/>
  <c r="J51" i="22" s="1"/>
  <c r="I48" i="22"/>
  <c r="I51" i="22" s="1"/>
  <c r="H48" i="22"/>
  <c r="H51" i="22" s="1"/>
  <c r="G48" i="22"/>
  <c r="G51" i="22" s="1"/>
  <c r="F48" i="22"/>
  <c r="F51" i="22" s="1"/>
  <c r="E48" i="22"/>
  <c r="E51" i="22" s="1"/>
  <c r="D47" i="22"/>
  <c r="P47" i="22" s="1"/>
  <c r="L44" i="22"/>
  <c r="L47" i="22" s="1"/>
  <c r="K44" i="22"/>
  <c r="K47" i="22" s="1"/>
  <c r="J44" i="22"/>
  <c r="J47" i="22" s="1"/>
  <c r="I44" i="22"/>
  <c r="I47" i="22" s="1"/>
  <c r="H44" i="22"/>
  <c r="H47" i="22" s="1"/>
  <c r="G44" i="22"/>
  <c r="G47" i="22" s="1"/>
  <c r="F44" i="22"/>
  <c r="F47" i="22" s="1"/>
  <c r="E44" i="22"/>
  <c r="E47" i="22" s="1"/>
  <c r="D36" i="22"/>
  <c r="P36" i="22" s="1"/>
  <c r="L33" i="22"/>
  <c r="L36" i="22" s="1"/>
  <c r="K33" i="22"/>
  <c r="K36" i="22" s="1"/>
  <c r="J33" i="22"/>
  <c r="J36" i="22" s="1"/>
  <c r="I33" i="22"/>
  <c r="I36" i="22" s="1"/>
  <c r="G33" i="22"/>
  <c r="G36" i="22" s="1"/>
  <c r="F33" i="22"/>
  <c r="F36" i="22" s="1"/>
  <c r="E33" i="22"/>
  <c r="H33" i="22" s="1"/>
  <c r="H36" i="22" s="1"/>
  <c r="D32" i="22"/>
  <c r="P32" i="22" s="1"/>
  <c r="L29" i="22"/>
  <c r="L32" i="22" s="1"/>
  <c r="K29" i="22"/>
  <c r="K32" i="22" s="1"/>
  <c r="J29" i="22"/>
  <c r="J32" i="22" s="1"/>
  <c r="I29" i="22"/>
  <c r="I32" i="22" s="1"/>
  <c r="H29" i="22"/>
  <c r="H32" i="22" s="1"/>
  <c r="G29" i="22"/>
  <c r="G32" i="22" s="1"/>
  <c r="F29" i="22"/>
  <c r="F32" i="22" s="1"/>
  <c r="E29" i="22"/>
  <c r="E32" i="22" s="1"/>
  <c r="D28" i="22"/>
  <c r="P28" i="22" s="1"/>
  <c r="L25" i="22"/>
  <c r="L28" i="22" s="1"/>
  <c r="K25" i="22"/>
  <c r="K28" i="22" s="1"/>
  <c r="J25" i="22"/>
  <c r="J28" i="22" s="1"/>
  <c r="I25" i="22"/>
  <c r="I28" i="22" s="1"/>
  <c r="H25" i="22"/>
  <c r="H28" i="22" s="1"/>
  <c r="G25" i="22"/>
  <c r="G28" i="22" s="1"/>
  <c r="F25" i="22"/>
  <c r="F28" i="22" s="1"/>
  <c r="E25" i="22"/>
  <c r="E28" i="22" s="1"/>
  <c r="D24" i="22"/>
  <c r="P24" i="22" s="1"/>
  <c r="L21" i="22"/>
  <c r="L24" i="22" s="1"/>
  <c r="K21" i="22"/>
  <c r="K24" i="22" s="1"/>
  <c r="J21" i="22"/>
  <c r="J24" i="22" s="1"/>
  <c r="I21" i="22"/>
  <c r="I24" i="22" s="1"/>
  <c r="H21" i="22"/>
  <c r="H24" i="22" s="1"/>
  <c r="G21" i="22"/>
  <c r="G24" i="22" s="1"/>
  <c r="F21" i="22"/>
  <c r="F24" i="22" s="1"/>
  <c r="E21" i="22"/>
  <c r="E24" i="22" s="1"/>
  <c r="D20" i="22"/>
  <c r="P20" i="22" s="1"/>
  <c r="L17" i="22"/>
  <c r="L20" i="22" s="1"/>
  <c r="K17" i="22"/>
  <c r="K20" i="22" s="1"/>
  <c r="J17" i="22"/>
  <c r="J20" i="22" s="1"/>
  <c r="I17" i="22"/>
  <c r="I20" i="22" s="1"/>
  <c r="H17" i="22"/>
  <c r="H20" i="22" s="1"/>
  <c r="G17" i="22"/>
  <c r="G20" i="22" s="1"/>
  <c r="F17" i="22"/>
  <c r="F20" i="22" s="1"/>
  <c r="E17" i="22"/>
  <c r="E20" i="22" s="1"/>
  <c r="D16" i="22"/>
  <c r="P16" i="22" s="1"/>
  <c r="L13" i="22"/>
  <c r="L16" i="22" s="1"/>
  <c r="K13" i="22"/>
  <c r="K16" i="22" s="1"/>
  <c r="J13" i="22"/>
  <c r="J16" i="22" s="1"/>
  <c r="I13" i="22"/>
  <c r="I16" i="22" s="1"/>
  <c r="H13" i="22"/>
  <c r="H16" i="22" s="1"/>
  <c r="G13" i="22"/>
  <c r="G16" i="22" s="1"/>
  <c r="F13" i="22"/>
  <c r="F16" i="22" s="1"/>
  <c r="E13" i="22"/>
  <c r="E16" i="22" s="1"/>
  <c r="D12" i="22"/>
  <c r="P12" i="22" s="1"/>
  <c r="L9" i="22"/>
  <c r="L12" i="22" s="1"/>
  <c r="K9" i="22"/>
  <c r="K12" i="22" s="1"/>
  <c r="J9" i="22"/>
  <c r="J12" i="22" s="1"/>
  <c r="I9" i="22"/>
  <c r="I12" i="22" s="1"/>
  <c r="H9" i="22"/>
  <c r="H12" i="22" s="1"/>
  <c r="G9" i="22"/>
  <c r="G12" i="22" s="1"/>
  <c r="F9" i="22"/>
  <c r="F12" i="22" s="1"/>
  <c r="E9" i="22"/>
  <c r="E12" i="22" s="1"/>
  <c r="G8" i="22"/>
  <c r="P8" i="22"/>
  <c r="L5" i="22"/>
  <c r="L8" i="22" s="1"/>
  <c r="K5" i="22"/>
  <c r="K8" i="22" s="1"/>
  <c r="J5" i="22"/>
  <c r="J8" i="22" s="1"/>
  <c r="I5" i="22"/>
  <c r="I8" i="22" s="1"/>
  <c r="H5" i="22"/>
  <c r="H8" i="22" s="1"/>
  <c r="G5" i="22"/>
  <c r="F5" i="22"/>
  <c r="F8" i="22" s="1"/>
  <c r="E5" i="22"/>
  <c r="E8" i="22" s="1"/>
  <c r="S116" i="22" l="1"/>
  <c r="E116" i="22" s="1"/>
  <c r="L117" i="22" s="1"/>
  <c r="E114" i="22"/>
  <c r="M114" i="22" s="1"/>
  <c r="O114" i="22" s="1"/>
  <c r="M106" i="22"/>
  <c r="O106" i="22" s="1"/>
  <c r="Q106" i="22" s="1"/>
  <c r="M98" i="22"/>
  <c r="O98" i="22" s="1"/>
  <c r="Q98" i="22" s="1"/>
  <c r="M71" i="22"/>
  <c r="O71" i="22" s="1"/>
  <c r="Q71" i="22" s="1"/>
  <c r="M55" i="22"/>
  <c r="O55" i="22" s="1"/>
  <c r="Q55" i="22" s="1"/>
  <c r="M24" i="22"/>
  <c r="O24" i="22" s="1"/>
  <c r="Q24" i="22" s="1"/>
  <c r="M12" i="22"/>
  <c r="O12" i="22" s="1"/>
  <c r="Q12" i="22" s="1"/>
  <c r="M20" i="22"/>
  <c r="O20" i="22" s="1"/>
  <c r="Q20" i="22" s="1"/>
  <c r="M51" i="22"/>
  <c r="O51" i="22" s="1"/>
  <c r="Q51" i="22" s="1"/>
  <c r="M67" i="22"/>
  <c r="O67" i="22" s="1"/>
  <c r="Q67" i="22" s="1"/>
  <c r="M94" i="22"/>
  <c r="O94" i="22" s="1"/>
  <c r="Q94" i="22" s="1"/>
  <c r="M16" i="22"/>
  <c r="O16" i="22" s="1"/>
  <c r="Q16" i="22" s="1"/>
  <c r="M32" i="22"/>
  <c r="O32" i="22" s="1"/>
  <c r="Q32" i="22" s="1"/>
  <c r="S38" i="22"/>
  <c r="M59" i="22"/>
  <c r="O59" i="22" s="1"/>
  <c r="Q59" i="22" s="1"/>
  <c r="M86" i="22"/>
  <c r="O86" i="22" s="1"/>
  <c r="Q86" i="22" s="1"/>
  <c r="M102" i="22"/>
  <c r="O102" i="22" s="1"/>
  <c r="Q102" i="22" s="1"/>
  <c r="M8" i="22"/>
  <c r="O8" i="22" s="1"/>
  <c r="Q8" i="22" s="1"/>
  <c r="M28" i="22"/>
  <c r="O28" i="22" s="1"/>
  <c r="Q28" i="22" s="1"/>
  <c r="M47" i="22"/>
  <c r="O47" i="22" s="1"/>
  <c r="Q47" i="22" s="1"/>
  <c r="M63" i="22"/>
  <c r="O63" i="22" s="1"/>
  <c r="Q63" i="22" s="1"/>
  <c r="M90" i="22"/>
  <c r="O90" i="22" s="1"/>
  <c r="Q90" i="22" s="1"/>
  <c r="M110" i="22"/>
  <c r="O110" i="22" s="1"/>
  <c r="Q110" i="22" s="1"/>
  <c r="H72" i="22"/>
  <c r="H75" i="22" s="1"/>
  <c r="M75" i="22" s="1"/>
  <c r="O75" i="22" s="1"/>
  <c r="E36" i="22"/>
  <c r="M36" i="22" s="1"/>
  <c r="O36" i="22" s="1"/>
  <c r="D114" i="20"/>
  <c r="P114" i="20" s="1"/>
  <c r="L111" i="20"/>
  <c r="K111" i="20"/>
  <c r="J111" i="20"/>
  <c r="J114" i="20" s="1"/>
  <c r="I111" i="20"/>
  <c r="I114" i="20" s="1"/>
  <c r="G111" i="20"/>
  <c r="F111" i="20"/>
  <c r="F114" i="20" s="1"/>
  <c r="E111" i="20"/>
  <c r="E114" i="20" s="1"/>
  <c r="D110" i="20"/>
  <c r="P110" i="20" s="1"/>
  <c r="L107" i="20"/>
  <c r="L110" i="20" s="1"/>
  <c r="K107" i="20"/>
  <c r="J107" i="20"/>
  <c r="J110" i="20" s="1"/>
  <c r="I107" i="20"/>
  <c r="I110" i="20" s="1"/>
  <c r="H107" i="20"/>
  <c r="G107" i="20"/>
  <c r="F107" i="20"/>
  <c r="E107" i="20"/>
  <c r="E110" i="20" s="1"/>
  <c r="L103" i="20"/>
  <c r="L106" i="20" s="1"/>
  <c r="K103" i="20"/>
  <c r="J103" i="20"/>
  <c r="I103" i="20"/>
  <c r="H103" i="20"/>
  <c r="G103" i="20"/>
  <c r="F103" i="20"/>
  <c r="E103" i="20"/>
  <c r="K102" i="20"/>
  <c r="L99" i="20"/>
  <c r="K99" i="20"/>
  <c r="J99" i="20"/>
  <c r="I99" i="20"/>
  <c r="H99" i="20"/>
  <c r="H102" i="20" s="1"/>
  <c r="G99" i="20"/>
  <c r="F99" i="20"/>
  <c r="E99" i="20"/>
  <c r="L95" i="20"/>
  <c r="K95" i="20"/>
  <c r="J95" i="20"/>
  <c r="J98" i="20" s="1"/>
  <c r="I95" i="20"/>
  <c r="I98" i="20" s="1"/>
  <c r="H95" i="20"/>
  <c r="G95" i="20"/>
  <c r="F95" i="20"/>
  <c r="F98" i="20" s="1"/>
  <c r="E95" i="20"/>
  <c r="L91" i="20"/>
  <c r="L94" i="20" s="1"/>
  <c r="K91" i="20"/>
  <c r="J91" i="20"/>
  <c r="J94" i="20" s="1"/>
  <c r="I91" i="20"/>
  <c r="I94" i="20" s="1"/>
  <c r="H91" i="20"/>
  <c r="G91" i="20"/>
  <c r="F91" i="20"/>
  <c r="E91" i="20"/>
  <c r="E94" i="20" s="1"/>
  <c r="L87" i="20"/>
  <c r="K87" i="20"/>
  <c r="J87" i="20"/>
  <c r="I87" i="20"/>
  <c r="H87" i="20"/>
  <c r="G87" i="20"/>
  <c r="F87" i="20"/>
  <c r="E87" i="20"/>
  <c r="L83" i="20"/>
  <c r="K83" i="20"/>
  <c r="K86" i="20" s="1"/>
  <c r="J83" i="20"/>
  <c r="I83" i="20"/>
  <c r="H83" i="20"/>
  <c r="G83" i="20"/>
  <c r="F83" i="20"/>
  <c r="E83" i="20"/>
  <c r="L72" i="20"/>
  <c r="L75" i="20" s="1"/>
  <c r="K72" i="20"/>
  <c r="J72" i="20"/>
  <c r="J75" i="20" s="1"/>
  <c r="I72" i="20"/>
  <c r="I75" i="20" s="1"/>
  <c r="G72" i="20"/>
  <c r="F72" i="20"/>
  <c r="E72" i="20"/>
  <c r="H72" i="20" s="1"/>
  <c r="L68" i="20"/>
  <c r="L71" i="20" s="1"/>
  <c r="K68" i="20"/>
  <c r="J68" i="20"/>
  <c r="I68" i="20"/>
  <c r="I71" i="20" s="1"/>
  <c r="H68" i="20"/>
  <c r="G68" i="20"/>
  <c r="F68" i="20"/>
  <c r="E68" i="20"/>
  <c r="L64" i="20"/>
  <c r="K64" i="20"/>
  <c r="K67" i="20" s="1"/>
  <c r="J64" i="20"/>
  <c r="I64" i="20"/>
  <c r="H64" i="20"/>
  <c r="G64" i="20"/>
  <c r="F64" i="20"/>
  <c r="E64" i="20"/>
  <c r="L60" i="20"/>
  <c r="K60" i="20"/>
  <c r="J60" i="20"/>
  <c r="J63" i="20" s="1"/>
  <c r="I60" i="20"/>
  <c r="I63" i="20" s="1"/>
  <c r="H60" i="20"/>
  <c r="G60" i="20"/>
  <c r="F60" i="20"/>
  <c r="F63" i="20" s="1"/>
  <c r="E60" i="20"/>
  <c r="L56" i="20"/>
  <c r="L59" i="20" s="1"/>
  <c r="K56" i="20"/>
  <c r="J56" i="20"/>
  <c r="J59" i="20" s="1"/>
  <c r="I56" i="20"/>
  <c r="I59" i="20" s="1"/>
  <c r="H56" i="20"/>
  <c r="G56" i="20"/>
  <c r="F56" i="20"/>
  <c r="E56" i="20"/>
  <c r="E59" i="20" s="1"/>
  <c r="L52" i="20"/>
  <c r="K52" i="20"/>
  <c r="J52" i="20"/>
  <c r="I52" i="20"/>
  <c r="H52" i="20"/>
  <c r="G52" i="20"/>
  <c r="F52" i="20"/>
  <c r="E52" i="20"/>
  <c r="L48" i="20"/>
  <c r="K48" i="20"/>
  <c r="K51" i="20" s="1"/>
  <c r="J48" i="20"/>
  <c r="I48" i="20"/>
  <c r="H48" i="20"/>
  <c r="H51" i="20" s="1"/>
  <c r="G48" i="20"/>
  <c r="F48" i="20"/>
  <c r="E48" i="20"/>
  <c r="J47" i="20"/>
  <c r="L44" i="20"/>
  <c r="K44" i="20"/>
  <c r="J44" i="20"/>
  <c r="I44" i="20"/>
  <c r="I47" i="20" s="1"/>
  <c r="H44" i="20"/>
  <c r="G44" i="20"/>
  <c r="F44" i="20"/>
  <c r="F47" i="20" s="1"/>
  <c r="E44" i="20"/>
  <c r="L33" i="20"/>
  <c r="K33" i="20"/>
  <c r="J33" i="20"/>
  <c r="I33" i="20"/>
  <c r="G33" i="20"/>
  <c r="F33" i="20"/>
  <c r="E33" i="20"/>
  <c r="H33" i="20" s="1"/>
  <c r="L29" i="20"/>
  <c r="K29" i="20"/>
  <c r="K32" i="20" s="1"/>
  <c r="J29" i="20"/>
  <c r="J32" i="20" s="1"/>
  <c r="I29" i="20"/>
  <c r="I32" i="20" s="1"/>
  <c r="H29" i="20"/>
  <c r="G29" i="20"/>
  <c r="F29" i="20"/>
  <c r="F32" i="20" s="1"/>
  <c r="E29" i="20"/>
  <c r="D28" i="20"/>
  <c r="P28" i="20" s="1"/>
  <c r="L25" i="20"/>
  <c r="L28" i="20" s="1"/>
  <c r="K25" i="20"/>
  <c r="K28" i="20" s="1"/>
  <c r="J25" i="20"/>
  <c r="I25" i="20"/>
  <c r="I28" i="20" s="1"/>
  <c r="H25" i="20"/>
  <c r="G25" i="20"/>
  <c r="G28" i="20" s="1"/>
  <c r="F25" i="20"/>
  <c r="E25" i="20"/>
  <c r="E28" i="20" s="1"/>
  <c r="L21" i="20"/>
  <c r="K21" i="20"/>
  <c r="J21" i="20"/>
  <c r="I21" i="20"/>
  <c r="I24" i="20" s="1"/>
  <c r="H21" i="20"/>
  <c r="G21" i="20"/>
  <c r="F21" i="20"/>
  <c r="E21" i="20"/>
  <c r="L17" i="20"/>
  <c r="K17" i="20"/>
  <c r="J17" i="20"/>
  <c r="I17" i="20"/>
  <c r="H17" i="20"/>
  <c r="G17" i="20"/>
  <c r="F17" i="20"/>
  <c r="E17" i="20"/>
  <c r="L13" i="20"/>
  <c r="L16" i="20" s="1"/>
  <c r="K13" i="20"/>
  <c r="J13" i="20"/>
  <c r="I13" i="20"/>
  <c r="H13" i="20"/>
  <c r="G13" i="20"/>
  <c r="F13" i="20"/>
  <c r="E13" i="20"/>
  <c r="D12" i="20"/>
  <c r="P12" i="20" s="1"/>
  <c r="L9" i="20"/>
  <c r="L12" i="20" s="1"/>
  <c r="K9" i="20"/>
  <c r="K12" i="20" s="1"/>
  <c r="J9" i="20"/>
  <c r="I9" i="20"/>
  <c r="I12" i="20" s="1"/>
  <c r="H9" i="20"/>
  <c r="G9" i="20"/>
  <c r="G12" i="20" s="1"/>
  <c r="F9" i="20"/>
  <c r="F12" i="20" s="1"/>
  <c r="E9" i="20"/>
  <c r="E12" i="20" s="1"/>
  <c r="L5" i="20"/>
  <c r="K5" i="20"/>
  <c r="K8" i="20" s="1"/>
  <c r="J5" i="20"/>
  <c r="I5" i="20"/>
  <c r="H5" i="20"/>
  <c r="G5" i="20"/>
  <c r="F5" i="20"/>
  <c r="E5" i="20"/>
  <c r="Q114" i="22" l="1"/>
  <c r="R116" i="22"/>
  <c r="R77" i="22"/>
  <c r="R38" i="22"/>
  <c r="E38" i="22"/>
  <c r="L39" i="22" s="1"/>
  <c r="Q36" i="22"/>
  <c r="H111" i="20"/>
  <c r="H114" i="20" s="1"/>
  <c r="H8" i="20"/>
  <c r="J36" i="20"/>
  <c r="F36" i="20"/>
  <c r="I36" i="20"/>
  <c r="K90" i="20"/>
  <c r="J90" i="20"/>
  <c r="F90" i="20"/>
  <c r="H90" i="20"/>
  <c r="I8" i="20"/>
  <c r="J12" i="20"/>
  <c r="K16" i="20"/>
  <c r="J20" i="20"/>
  <c r="F20" i="20"/>
  <c r="I20" i="20"/>
  <c r="K24" i="20"/>
  <c r="G24" i="20"/>
  <c r="J24" i="20"/>
  <c r="F24" i="20"/>
  <c r="K55" i="20"/>
  <c r="J55" i="20"/>
  <c r="F55" i="20"/>
  <c r="H55" i="20"/>
  <c r="E75" i="20"/>
  <c r="D75" i="20"/>
  <c r="P75" i="20" s="1"/>
  <c r="G114" i="20"/>
  <c r="J8" i="20"/>
  <c r="L20" i="20"/>
  <c r="J28" i="20"/>
  <c r="G32" i="20"/>
  <c r="H36" i="20"/>
  <c r="I55" i="20"/>
  <c r="G63" i="20"/>
  <c r="H67" i="20"/>
  <c r="L90" i="20"/>
  <c r="K106" i="20"/>
  <c r="J106" i="20"/>
  <c r="F106" i="20"/>
  <c r="H106" i="20"/>
  <c r="L8" i="20"/>
  <c r="I16" i="20"/>
  <c r="J16" i="20"/>
  <c r="H20" i="20"/>
  <c r="L36" i="20"/>
  <c r="F16" i="20"/>
  <c r="K20" i="20"/>
  <c r="L24" i="20"/>
  <c r="G36" i="20"/>
  <c r="G47" i="20"/>
  <c r="I90" i="20"/>
  <c r="G98" i="20"/>
  <c r="D98" i="20"/>
  <c r="P98" i="20" s="1"/>
  <c r="F8" i="20"/>
  <c r="G8" i="20"/>
  <c r="H12" i="20"/>
  <c r="M12" i="20" s="1"/>
  <c r="O12" i="20" s="1"/>
  <c r="Q12" i="20" s="1"/>
  <c r="H16" i="20"/>
  <c r="H24" i="20"/>
  <c r="F28" i="20"/>
  <c r="K36" i="20"/>
  <c r="K47" i="20"/>
  <c r="J51" i="20"/>
  <c r="F51" i="20"/>
  <c r="I51" i="20"/>
  <c r="L51" i="20"/>
  <c r="L55" i="20"/>
  <c r="K71" i="20"/>
  <c r="G71" i="20"/>
  <c r="J71" i="20"/>
  <c r="F71" i="20"/>
  <c r="H71" i="20"/>
  <c r="H86" i="20"/>
  <c r="I106" i="20"/>
  <c r="H32" i="20"/>
  <c r="L32" i="20"/>
  <c r="H47" i="20"/>
  <c r="L47" i="20"/>
  <c r="K63" i="20"/>
  <c r="J67" i="20"/>
  <c r="F67" i="20"/>
  <c r="I67" i="20"/>
  <c r="L67" i="20"/>
  <c r="F75" i="20"/>
  <c r="J86" i="20"/>
  <c r="F86" i="20"/>
  <c r="I86" i="20"/>
  <c r="L86" i="20"/>
  <c r="K98" i="20"/>
  <c r="J102" i="20"/>
  <c r="F102" i="20"/>
  <c r="I102" i="20"/>
  <c r="L102" i="20"/>
  <c r="F59" i="20"/>
  <c r="G86" i="20"/>
  <c r="F94" i="20"/>
  <c r="G102" i="20"/>
  <c r="F110" i="20"/>
  <c r="K114" i="20"/>
  <c r="K59" i="20"/>
  <c r="H63" i="20"/>
  <c r="L63" i="20"/>
  <c r="G75" i="20"/>
  <c r="K75" i="20"/>
  <c r="K94" i="20"/>
  <c r="H98" i="20"/>
  <c r="L98" i="20"/>
  <c r="G110" i="20"/>
  <c r="K110" i="20"/>
  <c r="L114" i="20"/>
  <c r="H59" i="20"/>
  <c r="H75" i="20"/>
  <c r="H94" i="20"/>
  <c r="H110" i="20"/>
  <c r="R78" i="22" l="1"/>
  <c r="T77" i="22"/>
  <c r="R117" i="22"/>
  <c r="T116" i="22"/>
  <c r="R39" i="22"/>
  <c r="T38" i="22"/>
  <c r="M110" i="20"/>
  <c r="O110" i="20" s="1"/>
  <c r="Q110" i="20" s="1"/>
  <c r="M114" i="20"/>
  <c r="O114" i="20" s="1"/>
  <c r="D63" i="20"/>
  <c r="P63" i="20" s="1"/>
  <c r="E63" i="20"/>
  <c r="M63" i="20" s="1"/>
  <c r="O63" i="20" s="1"/>
  <c r="E51" i="20"/>
  <c r="E8" i="20"/>
  <c r="M8" i="20" s="1"/>
  <c r="O8" i="20" s="1"/>
  <c r="D8" i="20"/>
  <c r="P8" i="20" s="1"/>
  <c r="D94" i="20"/>
  <c r="P94" i="20" s="1"/>
  <c r="G94" i="20"/>
  <c r="M94" i="20" s="1"/>
  <c r="O94" i="20" s="1"/>
  <c r="Q94" i="20" s="1"/>
  <c r="D32" i="20"/>
  <c r="P32" i="20" s="1"/>
  <c r="E32" i="20"/>
  <c r="M32" i="20" s="1"/>
  <c r="O32" i="20" s="1"/>
  <c r="E71" i="20"/>
  <c r="M71" i="20" s="1"/>
  <c r="O71" i="20" s="1"/>
  <c r="D71" i="20"/>
  <c r="P71" i="20" s="1"/>
  <c r="E16" i="20"/>
  <c r="D36" i="20"/>
  <c r="P36" i="20" s="1"/>
  <c r="E36" i="20"/>
  <c r="M36" i="20" s="1"/>
  <c r="O36" i="20" s="1"/>
  <c r="D67" i="20"/>
  <c r="P67" i="20" s="1"/>
  <c r="G67" i="20"/>
  <c r="H28" i="20"/>
  <c r="M28" i="20" s="1"/>
  <c r="O28" i="20" s="1"/>
  <c r="Q28" i="20" s="1"/>
  <c r="D102" i="20"/>
  <c r="P102" i="20" s="1"/>
  <c r="E102" i="20"/>
  <c r="M102" i="20" s="1"/>
  <c r="O102" i="20" s="1"/>
  <c r="Q102" i="20" s="1"/>
  <c r="D86" i="20"/>
  <c r="P86" i="20" s="1"/>
  <c r="E86" i="20"/>
  <c r="M86" i="20" s="1"/>
  <c r="O86" i="20" s="1"/>
  <c r="D51" i="20"/>
  <c r="P51" i="20" s="1"/>
  <c r="G51" i="20"/>
  <c r="D20" i="20"/>
  <c r="P20" i="20" s="1"/>
  <c r="G20" i="20"/>
  <c r="G16" i="20"/>
  <c r="D16" i="20"/>
  <c r="P16" i="20" s="1"/>
  <c r="M75" i="20"/>
  <c r="O75" i="20" s="1"/>
  <c r="E47" i="20"/>
  <c r="M47" i="20" s="1"/>
  <c r="O47" i="20" s="1"/>
  <c r="D47" i="20"/>
  <c r="P47" i="20" s="1"/>
  <c r="E67" i="20"/>
  <c r="E98" i="20"/>
  <c r="M98" i="20" s="1"/>
  <c r="O98" i="20" s="1"/>
  <c r="Q98" i="20" s="1"/>
  <c r="E106" i="20"/>
  <c r="D106" i="20"/>
  <c r="P106" i="20" s="1"/>
  <c r="G106" i="20"/>
  <c r="E20" i="20"/>
  <c r="D59" i="20"/>
  <c r="P59" i="20" s="1"/>
  <c r="G59" i="20"/>
  <c r="M59" i="20" s="1"/>
  <c r="O59" i="20" s="1"/>
  <c r="E24" i="20"/>
  <c r="M24" i="20" s="1"/>
  <c r="O24" i="20" s="1"/>
  <c r="D24" i="20"/>
  <c r="P24" i="20" s="1"/>
  <c r="E55" i="20"/>
  <c r="D55" i="20"/>
  <c r="P55" i="20" s="1"/>
  <c r="G55" i="20"/>
  <c r="E90" i="20"/>
  <c r="D90" i="20"/>
  <c r="P90" i="20" s="1"/>
  <c r="G90" i="20"/>
  <c r="L33" i="16"/>
  <c r="K33" i="16"/>
  <c r="J33" i="16"/>
  <c r="I33" i="16"/>
  <c r="G33" i="16"/>
  <c r="F33" i="16"/>
  <c r="E33" i="16"/>
  <c r="H33" i="16" s="1"/>
  <c r="L29" i="16"/>
  <c r="K29" i="16"/>
  <c r="J29" i="16"/>
  <c r="I29" i="16"/>
  <c r="H29" i="16"/>
  <c r="G29" i="16"/>
  <c r="F29" i="16"/>
  <c r="E29" i="16"/>
  <c r="L25" i="16"/>
  <c r="K25" i="16"/>
  <c r="J25" i="16"/>
  <c r="I25" i="16"/>
  <c r="H25" i="16"/>
  <c r="G25" i="16"/>
  <c r="F25" i="16"/>
  <c r="E25" i="16"/>
  <c r="L21" i="16"/>
  <c r="K21" i="16"/>
  <c r="J21" i="16"/>
  <c r="I21" i="16"/>
  <c r="H21" i="16"/>
  <c r="G21" i="16"/>
  <c r="F21" i="16"/>
  <c r="E21" i="16"/>
  <c r="L17" i="16"/>
  <c r="K17" i="16"/>
  <c r="J17" i="16"/>
  <c r="I17" i="16"/>
  <c r="H17" i="16"/>
  <c r="G17" i="16"/>
  <c r="F17" i="16"/>
  <c r="E17" i="16"/>
  <c r="L13" i="16"/>
  <c r="K13" i="16"/>
  <c r="J13" i="16"/>
  <c r="I13" i="16"/>
  <c r="H13" i="16"/>
  <c r="G13" i="16"/>
  <c r="F13" i="16"/>
  <c r="E13" i="16"/>
  <c r="L9" i="16"/>
  <c r="K9" i="16"/>
  <c r="J9" i="16"/>
  <c r="I9" i="16"/>
  <c r="H9" i="16"/>
  <c r="G9" i="16"/>
  <c r="F9" i="16"/>
  <c r="E9" i="16"/>
  <c r="L5" i="16"/>
  <c r="K5" i="16"/>
  <c r="J5" i="16"/>
  <c r="I5" i="16"/>
  <c r="H5" i="16"/>
  <c r="G5" i="16"/>
  <c r="F5" i="16"/>
  <c r="E5" i="16"/>
  <c r="L25" i="15"/>
  <c r="K25" i="15"/>
  <c r="J25" i="15"/>
  <c r="I25" i="15"/>
  <c r="H25" i="15"/>
  <c r="G25" i="15"/>
  <c r="F25" i="15"/>
  <c r="E25" i="15"/>
  <c r="L17" i="15"/>
  <c r="K17" i="15"/>
  <c r="J17" i="15"/>
  <c r="I17" i="15"/>
  <c r="H17" i="15"/>
  <c r="G17" i="15"/>
  <c r="F17" i="15"/>
  <c r="E17" i="15"/>
  <c r="L13" i="15"/>
  <c r="K13" i="15"/>
  <c r="J13" i="15"/>
  <c r="I13" i="15"/>
  <c r="H13" i="15"/>
  <c r="G13" i="15"/>
  <c r="F13" i="15"/>
  <c r="E13" i="15"/>
  <c r="E33" i="15"/>
  <c r="H33" i="15" s="1"/>
  <c r="E29" i="15"/>
  <c r="E21" i="15"/>
  <c r="E5" i="15"/>
  <c r="G9" i="15"/>
  <c r="L9" i="15"/>
  <c r="K9" i="15"/>
  <c r="J9" i="15"/>
  <c r="I9" i="15"/>
  <c r="H9" i="15"/>
  <c r="F9" i="15"/>
  <c r="E9" i="15"/>
  <c r="L33" i="15"/>
  <c r="K33" i="15"/>
  <c r="J33" i="15"/>
  <c r="I33" i="15"/>
  <c r="G33" i="15"/>
  <c r="F33" i="15"/>
  <c r="L29" i="15"/>
  <c r="J21" i="15"/>
  <c r="J29" i="15"/>
  <c r="J5" i="15"/>
  <c r="K29" i="15"/>
  <c r="I29" i="15"/>
  <c r="H29" i="15"/>
  <c r="G29" i="15"/>
  <c r="F29" i="15"/>
  <c r="L21" i="15"/>
  <c r="K21" i="15"/>
  <c r="I21" i="15"/>
  <c r="H21" i="15"/>
  <c r="G21" i="15"/>
  <c r="F21" i="15"/>
  <c r="M34" i="15"/>
  <c r="M30" i="15"/>
  <c r="M26" i="15"/>
  <c r="M22" i="15"/>
  <c r="M18" i="15"/>
  <c r="M14" i="15"/>
  <c r="M10" i="15"/>
  <c r="L5" i="15"/>
  <c r="K5" i="15"/>
  <c r="I5" i="15"/>
  <c r="H5" i="15"/>
  <c r="G5" i="15"/>
  <c r="F5" i="15"/>
  <c r="M6" i="15"/>
  <c r="M67" i="20" l="1"/>
  <c r="O67" i="20" s="1"/>
  <c r="Q67" i="20" s="1"/>
  <c r="S77" i="20"/>
  <c r="E77" i="20" s="1"/>
  <c r="L78" i="20" s="1"/>
  <c r="Q8" i="20"/>
  <c r="Q59" i="20"/>
  <c r="Q63" i="20"/>
  <c r="S116" i="20"/>
  <c r="E116" i="20" s="1"/>
  <c r="L117" i="20" s="1"/>
  <c r="Q114" i="20"/>
  <c r="M106" i="20"/>
  <c r="O106" i="20" s="1"/>
  <c r="Q106" i="20" s="1"/>
  <c r="Q86" i="20"/>
  <c r="Q47" i="20"/>
  <c r="Q71" i="20"/>
  <c r="Q75" i="20"/>
  <c r="Q24" i="20"/>
  <c r="Q36" i="20"/>
  <c r="S38" i="20"/>
  <c r="E38" i="20" s="1"/>
  <c r="L39" i="20" s="1"/>
  <c r="Q32" i="20"/>
  <c r="L35" i="15"/>
  <c r="L36" i="15" s="1"/>
  <c r="H35" i="15"/>
  <c r="F35" i="15"/>
  <c r="F36" i="15" s="1"/>
  <c r="I35" i="15"/>
  <c r="I36" i="15" s="1"/>
  <c r="K35" i="15"/>
  <c r="K36" i="15" s="1"/>
  <c r="G35" i="15"/>
  <c r="G36" i="15" s="1"/>
  <c r="J35" i="15"/>
  <c r="J36" i="15" s="1"/>
  <c r="E35" i="15"/>
  <c r="L23" i="15"/>
  <c r="L24" i="15" s="1"/>
  <c r="H23" i="15"/>
  <c r="H24" i="15" s="1"/>
  <c r="J23" i="15"/>
  <c r="J24" i="15" s="1"/>
  <c r="I23" i="15"/>
  <c r="I24" i="15" s="1"/>
  <c r="E23" i="15"/>
  <c r="K23" i="15"/>
  <c r="K24" i="15" s="1"/>
  <c r="G23" i="15"/>
  <c r="G24" i="15" s="1"/>
  <c r="F23" i="15"/>
  <c r="F24" i="15" s="1"/>
  <c r="L11" i="15"/>
  <c r="L12" i="15" s="1"/>
  <c r="H11" i="15"/>
  <c r="F11" i="15"/>
  <c r="F12" i="15" s="1"/>
  <c r="I11" i="15"/>
  <c r="I12" i="15" s="1"/>
  <c r="K11" i="15"/>
  <c r="K12" i="15" s="1"/>
  <c r="G11" i="15"/>
  <c r="J11" i="15"/>
  <c r="J12" i="15" s="1"/>
  <c r="E11" i="15"/>
  <c r="L27" i="15"/>
  <c r="L28" i="15" s="1"/>
  <c r="H27" i="15"/>
  <c r="H28" i="15" s="1"/>
  <c r="F27" i="15"/>
  <c r="F28" i="15" s="1"/>
  <c r="I27" i="15"/>
  <c r="I28" i="15" s="1"/>
  <c r="K27" i="15"/>
  <c r="K28" i="15" s="1"/>
  <c r="G27" i="15"/>
  <c r="D28" i="15" s="1"/>
  <c r="P28" i="15" s="1"/>
  <c r="J27" i="15"/>
  <c r="J28" i="15" s="1"/>
  <c r="E27" i="15"/>
  <c r="L19" i="15"/>
  <c r="L20" i="15" s="1"/>
  <c r="H19" i="15"/>
  <c r="F19" i="15"/>
  <c r="F20" i="15" s="1"/>
  <c r="E19" i="15"/>
  <c r="K19" i="15"/>
  <c r="K20" i="15" s="1"/>
  <c r="G19" i="15"/>
  <c r="J19" i="15"/>
  <c r="J20" i="15" s="1"/>
  <c r="I19" i="15"/>
  <c r="I20" i="15" s="1"/>
  <c r="L7" i="15"/>
  <c r="L8" i="15" s="1"/>
  <c r="H7" i="15"/>
  <c r="H8" i="15" s="1"/>
  <c r="J7" i="15"/>
  <c r="J8" i="15" s="1"/>
  <c r="E7" i="15"/>
  <c r="K7" i="15"/>
  <c r="K8" i="15" s="1"/>
  <c r="G7" i="15"/>
  <c r="G8" i="15" s="1"/>
  <c r="F7" i="15"/>
  <c r="F8" i="15" s="1"/>
  <c r="I7" i="15"/>
  <c r="I8" i="15" s="1"/>
  <c r="L15" i="15"/>
  <c r="L16" i="15" s="1"/>
  <c r="H15" i="15"/>
  <c r="H16" i="15" s="1"/>
  <c r="F15" i="15"/>
  <c r="F16" i="15" s="1"/>
  <c r="E15" i="15"/>
  <c r="K15" i="15"/>
  <c r="K16" i="15" s="1"/>
  <c r="G15" i="15"/>
  <c r="D16" i="15" s="1"/>
  <c r="P16" i="15" s="1"/>
  <c r="J15" i="15"/>
  <c r="J16" i="15" s="1"/>
  <c r="I15" i="15"/>
  <c r="I16" i="15" s="1"/>
  <c r="L31" i="15"/>
  <c r="L32" i="15" s="1"/>
  <c r="H31" i="15"/>
  <c r="H32" i="15" s="1"/>
  <c r="I31" i="15"/>
  <c r="I32" i="15" s="1"/>
  <c r="K31" i="15"/>
  <c r="K32" i="15" s="1"/>
  <c r="G31" i="15"/>
  <c r="G32" i="15" s="1"/>
  <c r="J31" i="15"/>
  <c r="J32" i="15" s="1"/>
  <c r="F31" i="15"/>
  <c r="F32" i="15" s="1"/>
  <c r="E31" i="15"/>
  <c r="L16" i="16"/>
  <c r="L32" i="16"/>
  <c r="M90" i="20"/>
  <c r="O90" i="20" s="1"/>
  <c r="Q90" i="20" s="1"/>
  <c r="M20" i="20"/>
  <c r="O20" i="20" s="1"/>
  <c r="Q20" i="20" s="1"/>
  <c r="M55" i="20"/>
  <c r="O55" i="20" s="1"/>
  <c r="Q55" i="20" s="1"/>
  <c r="M51" i="20"/>
  <c r="O51" i="20" s="1"/>
  <c r="Q51" i="20" s="1"/>
  <c r="M16" i="20"/>
  <c r="O16" i="20" s="1"/>
  <c r="Q16" i="20" s="1"/>
  <c r="I20" i="16"/>
  <c r="E32" i="16"/>
  <c r="I36" i="16"/>
  <c r="L8" i="16"/>
  <c r="L12" i="16"/>
  <c r="I32" i="16"/>
  <c r="G24" i="16"/>
  <c r="J20" i="16"/>
  <c r="I16" i="16"/>
  <c r="D8" i="16"/>
  <c r="P8" i="16" s="1"/>
  <c r="J8" i="16"/>
  <c r="F36" i="16"/>
  <c r="J36" i="16"/>
  <c r="I24" i="16"/>
  <c r="J24" i="16"/>
  <c r="F24" i="16"/>
  <c r="K24" i="16"/>
  <c r="E20" i="16"/>
  <c r="F20" i="16"/>
  <c r="E16" i="16"/>
  <c r="F8" i="16"/>
  <c r="K8" i="16"/>
  <c r="G8" i="16"/>
  <c r="I8" i="16"/>
  <c r="K28" i="16"/>
  <c r="J28" i="16"/>
  <c r="F28" i="16"/>
  <c r="I28" i="16"/>
  <c r="K12" i="16"/>
  <c r="J12" i="16"/>
  <c r="F12" i="16"/>
  <c r="I12" i="16"/>
  <c r="H28" i="16"/>
  <c r="H12" i="16"/>
  <c r="L24" i="16"/>
  <c r="L28" i="16"/>
  <c r="H8" i="16"/>
  <c r="F16" i="16"/>
  <c r="J16" i="16"/>
  <c r="K20" i="16"/>
  <c r="H24" i="16"/>
  <c r="F32" i="16"/>
  <c r="J32" i="16"/>
  <c r="G36" i="16"/>
  <c r="K36" i="16"/>
  <c r="K16" i="16"/>
  <c r="H20" i="16"/>
  <c r="L20" i="16"/>
  <c r="G32" i="16"/>
  <c r="K32" i="16"/>
  <c r="H36" i="16"/>
  <c r="L36" i="16"/>
  <c r="H16" i="16"/>
  <c r="H32" i="16"/>
  <c r="H36" i="15"/>
  <c r="H20" i="15"/>
  <c r="H12" i="15"/>
  <c r="D12" i="15"/>
  <c r="P12" i="15" s="1"/>
  <c r="E39" i="15" l="1"/>
  <c r="M35" i="15"/>
  <c r="R116" i="20"/>
  <c r="R117" i="20" s="1"/>
  <c r="R77" i="20"/>
  <c r="R78" i="20" s="1"/>
  <c r="R38" i="20"/>
  <c r="R39" i="20" s="1"/>
  <c r="M23" i="15"/>
  <c r="M31" i="15"/>
  <c r="M15" i="15"/>
  <c r="M7" i="15"/>
  <c r="M19" i="15"/>
  <c r="E16" i="15"/>
  <c r="M27" i="15"/>
  <c r="M11" i="15"/>
  <c r="E8" i="15"/>
  <c r="M8" i="15" s="1"/>
  <c r="O8" i="15" s="1"/>
  <c r="D8" i="15"/>
  <c r="P8" i="15" s="1"/>
  <c r="D20" i="15"/>
  <c r="P20" i="15" s="1"/>
  <c r="D32" i="16"/>
  <c r="P32" i="16" s="1"/>
  <c r="E8" i="16"/>
  <c r="M8" i="16" s="1"/>
  <c r="O8" i="16" s="1"/>
  <c r="Q8" i="16" s="1"/>
  <c r="D24" i="16"/>
  <c r="P24" i="16" s="1"/>
  <c r="E24" i="16"/>
  <c r="M24" i="16" s="1"/>
  <c r="O24" i="16" s="1"/>
  <c r="D16" i="16"/>
  <c r="P16" i="16" s="1"/>
  <c r="G16" i="16"/>
  <c r="M16" i="16" s="1"/>
  <c r="O16" i="16" s="1"/>
  <c r="G20" i="16"/>
  <c r="M20" i="16" s="1"/>
  <c r="O20" i="16" s="1"/>
  <c r="D20" i="16"/>
  <c r="P20" i="16" s="1"/>
  <c r="E12" i="16"/>
  <c r="D12" i="16"/>
  <c r="P12" i="16" s="1"/>
  <c r="G12" i="16"/>
  <c r="E28" i="16"/>
  <c r="D28" i="16"/>
  <c r="P28" i="16" s="1"/>
  <c r="G28" i="16"/>
  <c r="M32" i="16"/>
  <c r="O32" i="16" s="1"/>
  <c r="E36" i="16"/>
  <c r="M36" i="16" s="1"/>
  <c r="O36" i="16" s="1"/>
  <c r="D36" i="16"/>
  <c r="P36" i="16" s="1"/>
  <c r="G16" i="15"/>
  <c r="E20" i="15"/>
  <c r="E24" i="15"/>
  <c r="M24" i="15" s="1"/>
  <c r="O24" i="15" s="1"/>
  <c r="D24" i="15"/>
  <c r="P24" i="15" s="1"/>
  <c r="G20" i="15"/>
  <c r="E28" i="15"/>
  <c r="D32" i="15"/>
  <c r="P32" i="15" s="1"/>
  <c r="E32" i="15"/>
  <c r="M32" i="15" s="1"/>
  <c r="O32" i="15" s="1"/>
  <c r="G12" i="15"/>
  <c r="E36" i="15"/>
  <c r="M36" i="15" s="1"/>
  <c r="O36" i="15" s="1"/>
  <c r="D36" i="15"/>
  <c r="P36" i="15" s="1"/>
  <c r="G28" i="15"/>
  <c r="E12" i="15"/>
  <c r="S38" i="15" l="1"/>
  <c r="E38" i="15" s="1"/>
  <c r="L39" i="15" s="1"/>
  <c r="Q24" i="15"/>
  <c r="S38" i="16"/>
  <c r="E38" i="16" s="1"/>
  <c r="L39" i="16" s="1"/>
  <c r="Q24" i="16"/>
  <c r="Q32" i="15"/>
  <c r="Q32" i="16"/>
  <c r="Q20" i="16"/>
  <c r="Q36" i="16"/>
  <c r="Q16" i="16"/>
  <c r="Q8" i="15"/>
  <c r="Q36" i="15"/>
  <c r="M16" i="15"/>
  <c r="O16" i="15" s="1"/>
  <c r="Q16" i="15" s="1"/>
  <c r="T116" i="20"/>
  <c r="T77" i="20"/>
  <c r="T38" i="20"/>
  <c r="M12" i="15"/>
  <c r="O12" i="15" s="1"/>
  <c r="Q12" i="15" s="1"/>
  <c r="M28" i="16"/>
  <c r="O28" i="16" s="1"/>
  <c r="Q28" i="16" s="1"/>
  <c r="M12" i="16"/>
  <c r="O12" i="16" s="1"/>
  <c r="Q12" i="16" s="1"/>
  <c r="M28" i="15"/>
  <c r="O28" i="15" s="1"/>
  <c r="Q28" i="15" s="1"/>
  <c r="M20" i="15"/>
  <c r="O20" i="15" s="1"/>
  <c r="Q20" i="15" s="1"/>
  <c r="R38" i="16" l="1"/>
  <c r="R39" i="16" s="1"/>
  <c r="R38" i="15"/>
  <c r="R39" i="15" s="1"/>
  <c r="T38" i="16" l="1"/>
  <c r="T38" i="15"/>
</calcChain>
</file>

<file path=xl/sharedStrings.xml><?xml version="1.0" encoding="utf-8"?>
<sst xmlns="http://schemas.openxmlformats.org/spreadsheetml/2006/main" count="809" uniqueCount="62">
  <si>
    <t>de 0 a 1</t>
  </si>
  <si>
    <t xml:space="preserve"> de 1 a 5</t>
  </si>
  <si>
    <t>de 5 a 10</t>
  </si>
  <si>
    <t>de 10 a 20</t>
  </si>
  <si>
    <t>de 20 a 30</t>
  </si>
  <si>
    <t>de 30 a 40</t>
  </si>
  <si>
    <t>de 40 a 100</t>
  </si>
  <si>
    <t>Totales</t>
  </si>
  <si>
    <t>COHORTE COMPLETA</t>
  </si>
  <si>
    <t>odds</t>
  </si>
  <si>
    <t>num</t>
  </si>
  <si>
    <t>denom</t>
  </si>
  <si>
    <t>Distancia</t>
  </si>
  <si>
    <t>Denomi</t>
  </si>
  <si>
    <t>promedio</t>
  </si>
  <si>
    <t>Media intervalo</t>
  </si>
  <si>
    <t>denominad</t>
  </si>
  <si>
    <t>numerad</t>
  </si>
  <si>
    <t>evidencia</t>
  </si>
  <si>
    <r>
      <t xml:space="preserve">Ratio </t>
    </r>
    <r>
      <rPr>
        <b/>
        <sz val="10"/>
        <color rgb="FFFF0000"/>
        <rFont val="Calibri"/>
        <family val="2"/>
        <scheme val="minor"/>
      </rPr>
      <t>A</t>
    </r>
    <r>
      <rPr>
        <b/>
        <i/>
        <sz val="10"/>
        <color rgb="FFFF0000"/>
        <rFont val="Calibri"/>
        <family val="2"/>
        <scheme val="minor"/>
      </rPr>
      <t>lejamiento ponderado de la evidencia</t>
    </r>
    <r>
      <rPr>
        <b/>
        <i/>
        <sz val="10"/>
        <color theme="1"/>
        <rFont val="Calibri"/>
        <family val="2"/>
        <scheme val="minor"/>
      </rPr>
      <t xml:space="preserve"> / </t>
    </r>
    <r>
      <rPr>
        <b/>
        <i/>
        <sz val="10"/>
        <color rgb="FF008000"/>
        <rFont val="Calibri"/>
        <family val="2"/>
        <scheme val="minor"/>
      </rPr>
      <t>evidencia</t>
    </r>
  </si>
  <si>
    <t>alejamiento ponderado de la evidencia</t>
  </si>
  <si>
    <t>Por subgrupos</t>
  </si>
  <si>
    <t>Por la numeración de la intervención</t>
  </si>
  <si>
    <t>Interv nº 3</t>
  </si>
  <si>
    <t>Interv nº 7</t>
  </si>
  <si>
    <t>Interv nº 4</t>
  </si>
  <si>
    <t>Interv nº 6</t>
  </si>
  <si>
    <t>Interv nº 2</t>
  </si>
  <si>
    <t>Interv nº 5</t>
  </si>
  <si>
    <t>Interv nº 1</t>
  </si>
  <si>
    <t>Interv nº 8</t>
  </si>
  <si>
    <r>
      <t xml:space="preserve">De cada 100 mujeres de 45 a 59 años que participan en los programa de detección precoz de Cáncer de mama, a cuántas les evitamos una muerte por cualquier causa en 13 años de seguimiento frente a las que no participan en estos programas. </t>
    </r>
    <r>
      <rPr>
        <b/>
        <sz val="8"/>
        <color rgb="FF0070C0"/>
        <rFont val="Calibri"/>
        <family val="2"/>
      </rPr>
      <t xml:space="preserve">[Beneficio 0/100, Ref. 32] </t>
    </r>
  </si>
  <si>
    <r>
      <t>De cada 100 pacientes con fibrilación auricular no valvular, a cuántos les evitamos un ACV tratándolos 1 año con warfarina en lugar de no tratarlos.</t>
    </r>
    <r>
      <rPr>
        <b/>
        <sz val="8"/>
        <color rgb="FF0070C0"/>
        <rFont val="Calibri"/>
        <family val="2"/>
      </rPr>
      <t xml:space="preserve"> [Beneficio 3/100, Ref. 33] </t>
    </r>
  </si>
  <si>
    <r>
      <t xml:space="preserve">De cada 100 pacientes con Col total 215 y Col LDL 137 mg/dl, a cuántos les evitamos la Muerte por causa cardiovascular, tratándolos 4 años con estatinas en lugar de no tratarlos. </t>
    </r>
    <r>
      <rPr>
        <b/>
        <sz val="8"/>
        <color rgb="FF0070C0"/>
        <rFont val="Calibri"/>
        <family val="2"/>
      </rPr>
      <t xml:space="preserve">[Beneficio 0,10/100, Ref. 34] </t>
    </r>
  </si>
  <si>
    <r>
      <t>De cada 100 personas que participan en los programa de detección precoz de Cáncer colorrectal, a cuántos les evitamos la muerte por cáncer colorrectal en 15 años de seguimiento frente a los que no participan en estos programas.</t>
    </r>
    <r>
      <rPr>
        <b/>
        <sz val="8"/>
        <color rgb="FF0070C0"/>
        <rFont val="Calibri"/>
        <family val="2"/>
      </rPr>
      <t xml:space="preserve"> [Beneficio 0,135/100, Ref. 35] </t>
    </r>
  </si>
  <si>
    <r>
      <t xml:space="preserve">De cada 100 personas que participan en los programa de detección precoz de Cáncer colorrectal, a cuántos les evitamos la motalidad total (por cualquier causa) en 15 años de seguimiento frente a los que no participan en estos programas. </t>
    </r>
    <r>
      <rPr>
        <b/>
        <sz val="8"/>
        <color rgb="FF0070C0"/>
        <rFont val="Calibri"/>
        <family val="2"/>
      </rPr>
      <t xml:space="preserve">[Beneficio 0/100, Ref. 35] </t>
    </r>
  </si>
  <si>
    <r>
      <t xml:space="preserve">De cada 100 niños de 0-2 años de edad,  a cuántos les evitamos una [Enfermedad neumocócica invasiva o Neumonía] 2 años después de haber recibido las correspondientes dosis de vacuna neumocógica conjugada de 7-11 serotipos, en lugar de no haberla recibido. </t>
    </r>
    <r>
      <rPr>
        <b/>
        <sz val="8"/>
        <color rgb="FF0070C0"/>
        <rFont val="Calibri"/>
        <family val="2"/>
      </rPr>
      <t xml:space="preserve">[Beneficio 0,13+033/100, Ref. 36] </t>
    </r>
  </si>
  <si>
    <r>
      <t xml:space="preserve">De cada 100 personas de 77 años de edad que viven en la comunidad, a cuántos les evitamos una fractura de cadera tratándolos 3,5 años con Vitamina D en lugar de no tratarlos. </t>
    </r>
    <r>
      <rPr>
        <b/>
        <sz val="8"/>
        <color rgb="FF0070C0"/>
        <rFont val="Calibri"/>
        <family val="2"/>
      </rPr>
      <t xml:space="preserve">[Beneficio 0/100, Ref. 37] </t>
    </r>
  </si>
  <si>
    <r>
      <t>De cada 100 niños de 0-4 años de edad,  a cuántos les evitamos una hospitalización por varicela 1 año después de haber recibido la vacuna de varicela en lugar de no haberla recibido.</t>
    </r>
    <r>
      <rPr>
        <b/>
        <sz val="8"/>
        <color rgb="FF0070C0"/>
        <rFont val="Calibri"/>
        <family val="2"/>
      </rPr>
      <t xml:space="preserve"> [Beneficio 0/100, Ref. 38] </t>
    </r>
  </si>
  <si>
    <t>SUBGRUPO DE MÉDICOS TUTORES</t>
  </si>
  <si>
    <t>SUBGRUPO DE MÉDICOS NO TUTORES (NO RESIDENTES)</t>
  </si>
  <si>
    <t>SUBGRUPO DE MÉDICOS RESIDENTES</t>
  </si>
  <si>
    <t>de cada 100 tratados</t>
  </si>
  <si>
    <t xml:space="preserve">El </t>
  </si>
  <si>
    <t>SUBGRUPO DE ENFERMERAS/OS TUTORES</t>
  </si>
  <si>
    <t>SUBGRUPO DE ENERMERAS/OS NO TUTORES (NO RESIDENTES)</t>
  </si>
  <si>
    <t>SUBGRUPO DE ENFERMERAS/OS RESIDENTES EIR</t>
  </si>
  <si>
    <t>SG Enf Tutores</t>
  </si>
  <si>
    <t>SG Enf no Tutores (no EIR)</t>
  </si>
  <si>
    <t>SG Méd Tutores</t>
  </si>
  <si>
    <t>SG Méd no Tutores (no MIR)</t>
  </si>
  <si>
    <t>SG Méd MIR</t>
  </si>
  <si>
    <t>SG Enf EIR</t>
  </si>
  <si>
    <t>SUBGRUPO DE FARMACÉUTICOS</t>
  </si>
  <si>
    <t>NORMOestim</t>
  </si>
  <si>
    <t>SOBREestim</t>
  </si>
  <si>
    <r>
      <rPr>
        <sz val="10"/>
        <color rgb="FFFF0000"/>
        <rFont val="Calibri"/>
        <family val="2"/>
        <scheme val="minor"/>
      </rPr>
      <t>SOBREestima</t>
    </r>
    <r>
      <rPr>
        <sz val="10"/>
        <rFont val="Calibri"/>
        <family val="2"/>
        <scheme val="minor"/>
      </rPr>
      <t xml:space="preserve"> la expectativa de beneficio en</t>
    </r>
  </si>
  <si>
    <t>Sobre+Sub</t>
  </si>
  <si>
    <t>Norm</t>
  </si>
  <si>
    <r>
      <rPr>
        <sz val="10"/>
        <color rgb="FF008000"/>
        <rFont val="Calibri"/>
        <family val="2"/>
        <scheme val="minor"/>
      </rPr>
      <t>NORMOestima</t>
    </r>
    <r>
      <rPr>
        <sz val="10"/>
        <color theme="1"/>
        <rFont val="Calibri"/>
        <family val="2"/>
        <scheme val="minor"/>
      </rPr>
      <t xml:space="preserve"> la expectativa de beneficio</t>
    </r>
  </si>
  <si>
    <r>
      <t>SUBestima</t>
    </r>
    <r>
      <rPr>
        <sz val="10"/>
        <rFont val="Calibri"/>
        <family val="2"/>
        <scheme val="minor"/>
      </rPr>
      <t xml:space="preserve"> la expectativa de beneficio</t>
    </r>
  </si>
  <si>
    <t>SG Farmacéut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</si>
</sst>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rgb="FF0000FF"/>
      <name val="Calibri"/>
      <family val="2"/>
    </font>
    <font>
      <sz val="10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8000"/>
      <name val="Calibri"/>
      <family val="2"/>
    </font>
    <font>
      <i/>
      <sz val="10"/>
      <color rgb="FFFF0000"/>
      <name val="Calibri"/>
      <family val="2"/>
      <scheme val="minor"/>
    </font>
    <font>
      <b/>
      <i/>
      <sz val="10"/>
      <color rgb="FF008000"/>
      <name val="Calibri"/>
      <family val="2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sz val="8"/>
      <name val="Calibri"/>
      <family val="2"/>
    </font>
    <font>
      <b/>
      <sz val="8"/>
      <color rgb="FF0070C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8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9900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4D6"/>
        <bgColor rgb="FFFFFFCC"/>
      </patternFill>
    </fill>
    <fill>
      <patternFill patternType="solid">
        <fgColor rgb="FFFCE4D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-0.49998474074526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43" fontId="2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7" fillId="2" borderId="9" xfId="3" applyNumberFormat="1" applyFont="1" applyFill="1" applyBorder="1" applyAlignment="1">
      <alignment horizontal="center" vertical="center"/>
    </xf>
    <xf numFmtId="164" fontId="7" fillId="0" borderId="2" xfId="3" applyNumberFormat="1" applyFont="1" applyBorder="1" applyAlignment="1">
      <alignment horizontal="center" vertical="center"/>
    </xf>
    <xf numFmtId="164" fontId="7" fillId="0" borderId="13" xfId="3" applyNumberFormat="1" applyFont="1" applyBorder="1" applyAlignment="1">
      <alignment horizontal="center" vertical="center"/>
    </xf>
    <xf numFmtId="164" fontId="7" fillId="0" borderId="11" xfId="3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center" vertical="center"/>
    </xf>
    <xf numFmtId="164" fontId="7" fillId="2" borderId="2" xfId="3" applyNumberFormat="1" applyFont="1" applyFill="1" applyBorder="1" applyAlignment="1">
      <alignment horizontal="center" vertical="center"/>
    </xf>
    <xf numFmtId="164" fontId="7" fillId="0" borderId="6" xfId="3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7" fillId="2" borderId="15" xfId="3" applyNumberFormat="1" applyFont="1" applyFill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0" fontId="3" fillId="0" borderId="20" xfId="0" applyFont="1" applyBorder="1"/>
    <xf numFmtId="0" fontId="3" fillId="0" borderId="21" xfId="0" applyFont="1" applyBorder="1"/>
    <xf numFmtId="0" fontId="5" fillId="0" borderId="22" xfId="0" applyFont="1" applyBorder="1" applyAlignment="1">
      <alignment horizontal="left" vertical="center" wrapText="1"/>
    </xf>
    <xf numFmtId="0" fontId="3" fillId="0" borderId="23" xfId="0" applyFont="1" applyBorder="1"/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3" fontId="13" fillId="6" borderId="24" xfId="2" applyFont="1" applyFill="1" applyBorder="1" applyAlignment="1">
      <alignment horizontal="left" vertical="center" wrapText="1"/>
    </xf>
    <xf numFmtId="43" fontId="12" fillId="6" borderId="25" xfId="2" applyFont="1" applyFill="1" applyBorder="1" applyAlignment="1">
      <alignment horizontal="center" vertical="center"/>
    </xf>
    <xf numFmtId="43" fontId="15" fillId="6" borderId="25" xfId="2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0" xfId="0" applyFont="1" applyFill="1" applyBorder="1"/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6" xfId="2" applyNumberFormat="1" applyFont="1" applyFill="1" applyBorder="1" applyAlignment="1" applyProtection="1">
      <alignment horizontal="center" vertical="center"/>
    </xf>
    <xf numFmtId="1" fontId="6" fillId="0" borderId="17" xfId="2" applyNumberFormat="1" applyFont="1" applyFill="1" applyBorder="1" applyAlignment="1" applyProtection="1">
      <alignment horizontal="center" vertical="center"/>
    </xf>
    <xf numFmtId="1" fontId="6" fillId="0" borderId="18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7" fillId="8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 wrapText="1"/>
    </xf>
    <xf numFmtId="0" fontId="3" fillId="7" borderId="4" xfId="0" applyFont="1" applyFill="1" applyBorder="1"/>
    <xf numFmtId="0" fontId="3" fillId="7" borderId="5" xfId="0" applyFont="1" applyFill="1" applyBorder="1"/>
    <xf numFmtId="0" fontId="4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 wrapText="1"/>
    </xf>
    <xf numFmtId="0" fontId="3" fillId="5" borderId="4" xfId="0" applyFont="1" applyFill="1" applyBorder="1"/>
    <xf numFmtId="0" fontId="3" fillId="5" borderId="5" xfId="0" applyFont="1" applyFill="1" applyBorder="1"/>
    <xf numFmtId="0" fontId="5" fillId="9" borderId="4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/>
    <xf numFmtId="0" fontId="3" fillId="9" borderId="5" xfId="0" applyFont="1" applyFill="1" applyBorder="1"/>
    <xf numFmtId="2" fontId="15" fillId="6" borderId="0" xfId="2" applyNumberFormat="1" applyFont="1" applyFill="1" applyBorder="1" applyAlignment="1">
      <alignment horizontal="center" vertical="center"/>
    </xf>
    <xf numFmtId="2" fontId="13" fillId="6" borderId="0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6" borderId="25" xfId="0" applyFont="1" applyFill="1" applyBorder="1"/>
    <xf numFmtId="1" fontId="7" fillId="6" borderId="26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" fontId="22" fillId="4" borderId="27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/>
    <xf numFmtId="0" fontId="3" fillId="4" borderId="21" xfId="0" applyFont="1" applyFill="1" applyBorder="1"/>
    <xf numFmtId="0" fontId="14" fillId="4" borderId="28" xfId="0" applyFont="1" applyFill="1" applyBorder="1" applyAlignment="1">
      <alignment horizontal="center" vertical="center" wrapText="1"/>
    </xf>
    <xf numFmtId="1" fontId="22" fillId="4" borderId="28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wrapText="1"/>
    </xf>
    <xf numFmtId="43" fontId="10" fillId="0" borderId="0" xfId="0" applyNumberFormat="1" applyFont="1" applyFill="1"/>
    <xf numFmtId="3" fontId="3" fillId="0" borderId="0" xfId="0" applyNumberFormat="1" applyFont="1"/>
    <xf numFmtId="0" fontId="14" fillId="4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" fontId="7" fillId="6" borderId="30" xfId="0" applyNumberFormat="1" applyFont="1" applyFill="1" applyBorder="1" applyAlignment="1">
      <alignment horizontal="center" vertical="center" wrapText="1"/>
    </xf>
    <xf numFmtId="1" fontId="28" fillId="10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7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29" fillId="11" borderId="3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2" fontId="12" fillId="6" borderId="25" xfId="2" applyNumberFormat="1" applyFont="1" applyFill="1" applyBorder="1" applyAlignment="1">
      <alignment horizontal="center" vertical="center"/>
    </xf>
    <xf numFmtId="2" fontId="15" fillId="6" borderId="25" xfId="2" applyNumberFormat="1" applyFont="1" applyFill="1" applyBorder="1" applyAlignment="1">
      <alignment horizontal="center" vertical="center"/>
    </xf>
    <xf numFmtId="2" fontId="7" fillId="6" borderId="25" xfId="0" applyNumberFormat="1" applyFont="1" applyFill="1" applyBorder="1"/>
    <xf numFmtId="2" fontId="13" fillId="6" borderId="25" xfId="2" applyNumberFormat="1" applyFont="1" applyFill="1" applyBorder="1" applyAlignment="1">
      <alignment horizontal="center" vertical="center" wrapText="1"/>
    </xf>
    <xf numFmtId="2" fontId="13" fillId="6" borderId="24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9" fontId="31" fillId="0" borderId="32" xfId="3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30" fillId="0" borderId="32" xfId="3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32" fillId="0" borderId="32" xfId="3" applyNumberFormat="1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2" fontId="10" fillId="0" borderId="0" xfId="0" applyNumberFormat="1" applyFont="1"/>
    <xf numFmtId="0" fontId="14" fillId="4" borderId="31" xfId="0" applyFont="1" applyFill="1" applyBorder="1" applyAlignment="1">
      <alignment horizontal="center" vertical="center" wrapText="1"/>
    </xf>
    <xf numFmtId="1" fontId="22" fillId="4" borderId="31" xfId="0" applyNumberFormat="1" applyFont="1" applyFill="1" applyBorder="1" applyAlignment="1">
      <alignment horizontal="center" vertical="center" wrapText="1"/>
    </xf>
    <xf numFmtId="1" fontId="12" fillId="4" borderId="13" xfId="0" applyNumberFormat="1" applyFont="1" applyFill="1" applyBorder="1" applyAlignment="1">
      <alignment horizontal="center" vertical="center" wrapText="1"/>
    </xf>
    <xf numFmtId="0" fontId="10" fillId="12" borderId="27" xfId="0" applyFont="1" applyFill="1" applyBorder="1"/>
    <xf numFmtId="0" fontId="10" fillId="0" borderId="0" xfId="0" applyFont="1" applyBorder="1" applyAlignment="1">
      <alignment vertical="center" textRotation="90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0" fillId="0" borderId="0" xfId="0" applyFont="1" applyAlignment="1">
      <alignment horizontal="center"/>
    </xf>
    <xf numFmtId="0" fontId="33" fillId="13" borderId="27" xfId="0" applyFont="1" applyFill="1" applyBorder="1"/>
    <xf numFmtId="0" fontId="10" fillId="13" borderId="27" xfId="0" applyFont="1" applyFill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9" fontId="10" fillId="0" borderId="0" xfId="3" applyNumberFormat="1" applyFont="1" applyAlignment="1">
      <alignment horizontal="center" vertical="center"/>
    </xf>
    <xf numFmtId="0" fontId="10" fillId="14" borderId="27" xfId="0" applyFont="1" applyFill="1" applyBorder="1"/>
    <xf numFmtId="0" fontId="3" fillId="14" borderId="27" xfId="0" applyFont="1" applyFill="1" applyBorder="1"/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/>
    <xf numFmtId="0" fontId="36" fillId="0" borderId="2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9" fontId="3" fillId="0" borderId="27" xfId="0" applyNumberFormat="1" applyFont="1" applyFill="1" applyBorder="1" applyAlignment="1">
      <alignment horizontal="center" vertical="center"/>
    </xf>
    <xf numFmtId="9" fontId="3" fillId="2" borderId="27" xfId="0" applyNumberFormat="1" applyFont="1" applyFill="1" applyBorder="1" applyAlignment="1">
      <alignment horizontal="center" vertical="center"/>
    </xf>
    <xf numFmtId="9" fontId="3" fillId="10" borderId="27" xfId="0" applyNumberFormat="1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/>
    </xf>
    <xf numFmtId="9" fontId="3" fillId="2" borderId="27" xfId="0" applyNumberFormat="1" applyFont="1" applyFill="1" applyBorder="1" applyAlignment="1">
      <alignment horizontal="center" vertical="center"/>
    </xf>
    <xf numFmtId="9" fontId="3" fillId="10" borderId="27" xfId="0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3" fillId="0" borderId="0" xfId="2" applyNumberFormat="1" applyFont="1" applyFill="1" applyBorder="1" applyAlignment="1">
      <alignment horizontal="center" vertical="center" wrapText="1"/>
    </xf>
    <xf numFmtId="2" fontId="12" fillId="0" borderId="0" xfId="2" applyNumberFormat="1" applyFont="1" applyFill="1" applyBorder="1" applyAlignment="1">
      <alignment horizontal="center" vertical="center"/>
    </xf>
    <xf numFmtId="2" fontId="15" fillId="0" borderId="0" xfId="2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9" fontId="30" fillId="0" borderId="0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2" fillId="0" borderId="0" xfId="3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9" fontId="31" fillId="0" borderId="0" xfId="3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/>
    <xf numFmtId="0" fontId="21" fillId="0" borderId="0" xfId="0" applyFont="1" applyFill="1" applyBorder="1"/>
    <xf numFmtId="0" fontId="34" fillId="0" borderId="0" xfId="0" applyFont="1" applyFill="1" applyBorder="1"/>
    <xf numFmtId="0" fontId="10" fillId="0" borderId="0" xfId="0" applyFont="1" applyFill="1" applyBorder="1" applyAlignment="1">
      <alignment horizontal="center"/>
    </xf>
    <xf numFmtId="9" fontId="10" fillId="0" borderId="0" xfId="3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14" fillId="4" borderId="3" xfId="0" applyFont="1" applyFill="1" applyBorder="1" applyAlignment="1">
      <alignment vertical="center"/>
    </xf>
    <xf numFmtId="0" fontId="10" fillId="4" borderId="4" xfId="0" applyFont="1" applyFill="1" applyBorder="1"/>
    <xf numFmtId="0" fontId="3" fillId="4" borderId="5" xfId="0" applyFont="1" applyFill="1" applyBorder="1"/>
    <xf numFmtId="0" fontId="14" fillId="4" borderId="35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25" fillId="0" borderId="7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</cellXfs>
  <cellStyles count="6">
    <cellStyle name="Millares" xfId="2" builtinId="3"/>
    <cellStyle name="Millares 2" xfId="5"/>
    <cellStyle name="Normal" xfId="0" builtinId="0"/>
    <cellStyle name="Normal 2" xfId="1"/>
    <cellStyle name="Normal 2 2" xfId="4"/>
    <cellStyle name="Porcentaje" xfId="3" builtinId="5"/>
  </cellStyles>
  <dxfs count="0"/>
  <tableStyles count="0" defaultTableStyle="TableStyleMedium2" defaultPivotStyle="PivotStyleLight16"/>
  <colors>
    <mruColors>
      <color rgb="FFFFCCCC"/>
      <color rgb="FF00FF00"/>
      <color rgb="FFFF0066"/>
      <color rgb="FF0000FF"/>
      <color rgb="FF66FF33"/>
      <color rgb="FF008000"/>
      <color rgb="FFFF9900"/>
      <color rgb="FF993300"/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baseline="0">
                <a:solidFill>
                  <a:srgbClr val="993300"/>
                </a:solidFill>
              </a:rPr>
              <a:t>Gráfico 2: </a:t>
            </a:r>
            <a:r>
              <a:rPr lang="en-US" sz="1400" b="1" baseline="0">
                <a:solidFill>
                  <a:srgbClr val="FF0000"/>
                </a:solidFill>
              </a:rPr>
              <a:t>Alejamiento ponderado de la evidencia</a:t>
            </a:r>
            <a:r>
              <a:rPr lang="en-US" sz="1400" b="1" baseline="0">
                <a:solidFill>
                  <a:sysClr val="windowText" lastClr="000000"/>
                </a:solidFill>
              </a:rPr>
              <a:t>/</a:t>
            </a:r>
            <a:r>
              <a:rPr lang="en-US" sz="1400" b="1" baseline="0"/>
              <a:t> </a:t>
            </a:r>
            <a:r>
              <a:rPr lang="en-US" sz="1400" b="1" baseline="0">
                <a:solidFill>
                  <a:srgbClr val="008000"/>
                </a:solidFill>
              </a:rPr>
              <a:t>evidencia</a:t>
            </a:r>
            <a:r>
              <a:rPr lang="en-US" sz="1400" b="1" baseline="0">
                <a:solidFill>
                  <a:sysClr val="windowText" lastClr="000000"/>
                </a:solidFill>
              </a:rPr>
              <a:t>, por Subgrupos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7.6309732378061504E-2"/>
          <c:y val="3.1491963471467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196668785821748"/>
          <c:y val="0.13553569795086398"/>
          <c:w val="0.85738059184736137"/>
          <c:h val="0.62892222855669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 7 SG'!$B$4</c:f>
              <c:strCache>
                <c:ptCount val="1"/>
                <c:pt idx="0">
                  <c:v>evidencia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052056343184276E-2"/>
                  <c:y val="-3.341339365447967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9D-40F7-AF18-3022BFD3030D}"/>
                </c:ext>
              </c:extLst>
            </c:dLbl>
            <c:dLbl>
              <c:idx val="1"/>
              <c:layout>
                <c:manualLayout>
                  <c:x val="-4.2380722343846586E-2"/>
                  <c:y val="-3.2121124984032821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9D-40F7-AF18-3022BFD3030D}"/>
                </c:ext>
              </c:extLst>
            </c:dLbl>
            <c:dLbl>
              <c:idx val="2"/>
              <c:layout>
                <c:manualLayout>
                  <c:x val="-4.2072732792899276E-2"/>
                  <c:y val="-2.838208077022877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9D-40F7-AF18-3022BFD3030D}"/>
                </c:ext>
              </c:extLst>
            </c:dLbl>
            <c:dLbl>
              <c:idx val="3"/>
              <c:layout>
                <c:manualLayout>
                  <c:x val="-4.1066810333648812E-2"/>
                  <c:y val="-2.843277482046574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9D-40F7-AF18-3022BFD3030D}"/>
                </c:ext>
              </c:extLst>
            </c:dLbl>
            <c:dLbl>
              <c:idx val="4"/>
              <c:layout>
                <c:manualLayout>
                  <c:x val="-4.0916849852442809E-2"/>
                  <c:y val="-2.8432774820465748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9D-40F7-AF18-3022BFD3030D}"/>
                </c:ext>
              </c:extLst>
            </c:dLbl>
            <c:dLbl>
              <c:idx val="5"/>
              <c:layout>
                <c:manualLayout>
                  <c:x val="-3.5093894767629856E-2"/>
                  <c:y val="-3.2382960952891997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29D-40F7-AF18-3022BFD3030D}"/>
                </c:ext>
              </c:extLst>
            </c:dLbl>
            <c:dLbl>
              <c:idx val="6"/>
              <c:layout>
                <c:manualLayout>
                  <c:x val="-3.4536877497862696E-2"/>
                  <c:y val="-2.6479799321969394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4C-47A0-9EFB-5BB493564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7 SG'!$C$3:$I$3</c:f>
              <c:strCache>
                <c:ptCount val="7"/>
                <c:pt idx="0">
                  <c:v>SG Méd Tutores</c:v>
                </c:pt>
                <c:pt idx="1">
                  <c:v>SG Méd no Tutores (no MIR)</c:v>
                </c:pt>
                <c:pt idx="2">
                  <c:v>SG Méd MIR</c:v>
                </c:pt>
                <c:pt idx="3">
                  <c:v>SG Enf Tutores</c:v>
                </c:pt>
                <c:pt idx="4">
                  <c:v>SG Enf no Tutores (no EIR)</c:v>
                </c:pt>
                <c:pt idx="5">
                  <c:v>SG Enf EIR</c:v>
                </c:pt>
                <c:pt idx="6">
                  <c:v>SG Farmacéut</c:v>
                </c:pt>
              </c:strCache>
            </c:strRef>
          </c:cat>
          <c:val>
            <c:numRef>
              <c:f>'Gráf 7 SG'!$C$4:$I$4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0F7-AF18-3022BFD3030D}"/>
            </c:ext>
          </c:extLst>
        </c:ser>
        <c:ser>
          <c:idx val="1"/>
          <c:order val="1"/>
          <c:tx>
            <c:strRef>
              <c:f>'Gráf 7 SG'!$B$5</c:f>
              <c:strCache>
                <c:ptCount val="1"/>
                <c:pt idx="0">
                  <c:v>alejamiento ponderado de la evidencia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800527237411178E-2"/>
                  <c:y val="-8.6655726911062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29D-40F7-AF18-3022BFD3030D}"/>
                </c:ext>
              </c:extLst>
            </c:dLbl>
            <c:dLbl>
              <c:idx val="1"/>
              <c:layout>
                <c:manualLayout>
                  <c:x val="-3.9286775574649241E-2"/>
                  <c:y val="-0.10108781817038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29D-40F7-AF18-3022BFD3030D}"/>
                </c:ext>
              </c:extLst>
            </c:dLbl>
            <c:dLbl>
              <c:idx val="2"/>
              <c:layout>
                <c:manualLayout>
                  <c:x val="-4.2156142536903904E-2"/>
                  <c:y val="-9.3502895767663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29D-40F7-AF18-3022BFD3030D}"/>
                </c:ext>
              </c:extLst>
            </c:dLbl>
            <c:dLbl>
              <c:idx val="3"/>
              <c:layout>
                <c:manualLayout>
                  <c:x val="-4.5950683193744235E-2"/>
                  <c:y val="-8.589644138740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29D-40F7-AF18-3022BFD3030D}"/>
                </c:ext>
              </c:extLst>
            </c:dLbl>
            <c:dLbl>
              <c:idx val="4"/>
              <c:layout>
                <c:manualLayout>
                  <c:x val="-4.7300448377114716E-2"/>
                  <c:y val="-0.24813224260645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29D-40F7-AF18-3022BFD3030D}"/>
                </c:ext>
              </c:extLst>
            </c:dLbl>
            <c:dLbl>
              <c:idx val="5"/>
              <c:layout>
                <c:manualLayout>
                  <c:x val="-4.8591546601333878E-2"/>
                  <c:y val="-0.1906993756293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29D-40F7-AF18-3022BFD3030D}"/>
                </c:ext>
              </c:extLst>
            </c:dLbl>
            <c:dLbl>
              <c:idx val="6"/>
              <c:layout>
                <c:manualLayout>
                  <c:x val="-4.7300448377114716E-2"/>
                  <c:y val="-8.5738068026316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4C-47A0-9EFB-5BB4935644B1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7 SG'!$C$3:$I$3</c:f>
              <c:strCache>
                <c:ptCount val="7"/>
                <c:pt idx="0">
                  <c:v>SG Méd Tutores</c:v>
                </c:pt>
                <c:pt idx="1">
                  <c:v>SG Méd no Tutores (no MIR)</c:v>
                </c:pt>
                <c:pt idx="2">
                  <c:v>SG Méd MIR</c:v>
                </c:pt>
                <c:pt idx="3">
                  <c:v>SG Enf Tutores</c:v>
                </c:pt>
                <c:pt idx="4">
                  <c:v>SG Enf no Tutores (no EIR)</c:v>
                </c:pt>
                <c:pt idx="5">
                  <c:v>SG Enf EIR</c:v>
                </c:pt>
                <c:pt idx="6">
                  <c:v>SG Farmacéut</c:v>
                </c:pt>
              </c:strCache>
            </c:strRef>
          </c:cat>
          <c:val>
            <c:numRef>
              <c:f>'Gráf 7 SG'!$C$5:$I$5</c:f>
              <c:numCache>
                <c:formatCode>0</c:formatCode>
                <c:ptCount val="7"/>
                <c:pt idx="0">
                  <c:v>-154.480302627302</c:v>
                </c:pt>
                <c:pt idx="1">
                  <c:v>-205.910953955195</c:v>
                </c:pt>
                <c:pt idx="2">
                  <c:v>-247.62987225911999</c:v>
                </c:pt>
                <c:pt idx="3">
                  <c:v>-325.73944954128399</c:v>
                </c:pt>
                <c:pt idx="4">
                  <c:v>-900.68630886594599</c:v>
                </c:pt>
                <c:pt idx="5">
                  <c:v>-684.66666666666697</c:v>
                </c:pt>
                <c:pt idx="6">
                  <c:v>-251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D-40F7-AF18-3022BFD3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5915168"/>
        <c:axId val="1125922656"/>
      </c:barChart>
      <c:catAx>
        <c:axId val="11259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5922656"/>
        <c:crosses val="autoZero"/>
        <c:auto val="1"/>
        <c:lblAlgn val="ctr"/>
        <c:lblOffset val="100"/>
        <c:noMultiLvlLbl val="0"/>
      </c:catAx>
      <c:valAx>
        <c:axId val="11259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>
                    <a:solidFill>
                      <a:sysClr val="windowText" lastClr="000000"/>
                    </a:solidFill>
                  </a:rPr>
                  <a:t>Ratio</a:t>
                </a:r>
                <a:r>
                  <a:rPr lang="es-E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 sz="1050" baseline="0">
                    <a:solidFill>
                      <a:srgbClr val="FF0000"/>
                    </a:solidFill>
                  </a:rPr>
                  <a:t>Alejamiento ponderado de la evidencia </a:t>
                </a:r>
                <a:r>
                  <a:rPr lang="es-ES" sz="1050" b="1" baseline="0">
                    <a:solidFill>
                      <a:sysClr val="windowText" lastClr="000000"/>
                    </a:solidFill>
                  </a:rPr>
                  <a:t>/</a:t>
                </a:r>
                <a:r>
                  <a:rPr lang="es-E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s-ES" sz="1050" baseline="0">
                    <a:solidFill>
                      <a:srgbClr val="008000"/>
                    </a:solidFill>
                  </a:rPr>
                  <a:t>evidencia</a:t>
                </a:r>
                <a:endParaRPr lang="es-ES" sz="1050">
                  <a:solidFill>
                    <a:srgbClr val="008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3179393817838576E-2"/>
              <c:y val="0.12800094452068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259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993300"/>
                </a:solidFill>
              </a:rPr>
              <a:t>Gráfico</a:t>
            </a:r>
            <a:r>
              <a:rPr lang="es-ES" b="1" baseline="0">
                <a:solidFill>
                  <a:srgbClr val="993300"/>
                </a:solidFill>
              </a:rPr>
              <a:t> 3</a:t>
            </a:r>
            <a:r>
              <a:rPr lang="es-ES" b="1">
                <a:solidFill>
                  <a:srgbClr val="993300"/>
                </a:solidFill>
              </a:rPr>
              <a:t>:</a:t>
            </a:r>
            <a:r>
              <a:rPr lang="es-ES" b="1" baseline="0">
                <a:solidFill>
                  <a:srgbClr val="993300"/>
                </a:solidFill>
              </a:rPr>
              <a:t> </a:t>
            </a:r>
            <a:r>
              <a:rPr lang="es-ES" b="1" baseline="0">
                <a:solidFill>
                  <a:srgbClr val="FF0000"/>
                </a:solidFill>
              </a:rPr>
              <a:t>Alejamiento ponderado de la evidencia</a:t>
            </a:r>
            <a:r>
              <a:rPr lang="es-ES" b="1" baseline="0">
                <a:solidFill>
                  <a:sysClr val="windowText" lastClr="000000"/>
                </a:solidFill>
              </a:rPr>
              <a:t>/ </a:t>
            </a:r>
            <a:r>
              <a:rPr lang="es-ES" b="1" baseline="0">
                <a:solidFill>
                  <a:srgbClr val="008000"/>
                </a:solidFill>
              </a:rPr>
              <a:t>evidencia</a:t>
            </a:r>
            <a:r>
              <a:rPr lang="es-ES" b="1" baseline="0">
                <a:solidFill>
                  <a:sysClr val="windowText" lastClr="000000"/>
                </a:solidFill>
              </a:rPr>
              <a:t>, por numeración de las 8  intervenciones</a:t>
            </a:r>
            <a:endParaRPr lang="es-E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5.3738300484342645E-2"/>
          <c:y val="1.870865906478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5320494689917731E-2"/>
          <c:y val="0.16893945308759645"/>
          <c:w val="0.90167536150495831"/>
          <c:h val="0.60694899736795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'[1]Figura 2'!$B$4</c:f>
              <c:strCache>
                <c:ptCount val="1"/>
                <c:pt idx="0">
                  <c:v>evidencia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1"/>
              <c:spPr>
                <a:solidFill>
                  <a:srgbClr val="008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1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E6C-4664-B655-46CDB1F3AF7C}"/>
                </c:ext>
              </c:extLst>
            </c:dLbl>
            <c:spPr>
              <a:solidFill>
                <a:srgbClr val="008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'[1]Figura 2'!$C$3:$J$3</c:f>
              <c:strCache>
                <c:ptCount val="8"/>
                <c:pt idx="0">
                  <c:v>Interv nº 3</c:v>
                </c:pt>
                <c:pt idx="1">
                  <c:v>Interv nº 7</c:v>
                </c:pt>
                <c:pt idx="2">
                  <c:v>Interv nº 4</c:v>
                </c:pt>
                <c:pt idx="3">
                  <c:v>Interv nº 6</c:v>
                </c:pt>
                <c:pt idx="4">
                  <c:v>Interv nº 2</c:v>
                </c:pt>
                <c:pt idx="5">
                  <c:v>Interv nº 5</c:v>
                </c:pt>
                <c:pt idx="6">
                  <c:v>Interv nº 1</c:v>
                </c:pt>
                <c:pt idx="7">
                  <c:v>Interv nº 8</c:v>
                </c:pt>
              </c:strCache>
            </c:strRef>
          </c:cat>
          <c:val>
            <c:numRef>
              <c:f>'[1]Figura 2'!$C$4:$J$4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664-B655-46CDB1F3AF7C}"/>
            </c:ext>
          </c:extLst>
        </c:ser>
        <c:ser>
          <c:idx val="1"/>
          <c:order val="1"/>
          <c:tx>
            <c:strRef>
              <c:f>'[1]Figura 2'!$B$5</c:f>
              <c:strCache>
                <c:ptCount val="1"/>
                <c:pt idx="0">
                  <c:v>alejamiento ponderado de la evidencia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517377287576685E-17"/>
                  <c:y val="-1.919849459615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6C-4664-B655-46CDB1F3AF7C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1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'[1]Figura 2'!$C$3:$J$3</c:f>
              <c:strCache>
                <c:ptCount val="8"/>
                <c:pt idx="0">
                  <c:v>Interv nº 3</c:v>
                </c:pt>
                <c:pt idx="1">
                  <c:v>Interv nº 7</c:v>
                </c:pt>
                <c:pt idx="2">
                  <c:v>Interv nº 4</c:v>
                </c:pt>
                <c:pt idx="3">
                  <c:v>Interv nº 6</c:v>
                </c:pt>
                <c:pt idx="4">
                  <c:v>Interv nº 2</c:v>
                </c:pt>
                <c:pt idx="5">
                  <c:v>Interv nº 5</c:v>
                </c:pt>
                <c:pt idx="6">
                  <c:v>Interv nº 1</c:v>
                </c:pt>
                <c:pt idx="7">
                  <c:v>Interv nº 8</c:v>
                </c:pt>
              </c:strCache>
            </c:strRef>
          </c:cat>
          <c:val>
            <c:numRef>
              <c:f>'[1]Figura 2'!$C$5:$J$5</c:f>
              <c:numCache>
                <c:formatCode>General</c:formatCode>
                <c:ptCount val="8"/>
                <c:pt idx="0">
                  <c:v>-86.043999999999997</c:v>
                </c:pt>
                <c:pt idx="1">
                  <c:v>-148.06363636363599</c:v>
                </c:pt>
                <c:pt idx="2">
                  <c:v>-182.529702970297</c:v>
                </c:pt>
                <c:pt idx="3">
                  <c:v>-207.98</c:v>
                </c:pt>
                <c:pt idx="4">
                  <c:v>-346.52542372881402</c:v>
                </c:pt>
                <c:pt idx="5">
                  <c:v>-711.10526315789502</c:v>
                </c:pt>
                <c:pt idx="6">
                  <c:v>-1014.84375</c:v>
                </c:pt>
                <c:pt idx="7">
                  <c:v>-1781.2083333333301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6C-4664-B655-46CDB1F3A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3518432"/>
        <c:axId val="1733520928"/>
      </c:barChart>
      <c:catAx>
        <c:axId val="173351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1">
                    <a:effectLst/>
                  </a:rPr>
                  <a:t>nº 3: </a:t>
                </a:r>
                <a:r>
                  <a:rPr lang="es-ES" sz="1100">
                    <a:effectLst/>
                  </a:rPr>
                  <a:t>Mortalidad, estatinas; </a:t>
                </a:r>
                <a:r>
                  <a:rPr lang="es-ES" sz="1100" b="1">
                    <a:effectLst/>
                  </a:rPr>
                  <a:t>nº 7: </a:t>
                </a:r>
                <a:r>
                  <a:rPr lang="es-ES" sz="1100">
                    <a:effectLst/>
                  </a:rPr>
                  <a:t>Fractura de cadera, Vit D; </a:t>
                </a:r>
                <a:r>
                  <a:rPr lang="es-ES" sz="1100" b="1">
                    <a:effectLst/>
                  </a:rPr>
                  <a:t>nº 4:</a:t>
                </a:r>
                <a:r>
                  <a:rPr lang="es-ES" sz="1100">
                    <a:effectLst/>
                  </a:rPr>
                  <a:t> Mortalidad, cribado CCR; </a:t>
                </a:r>
                <a:r>
                  <a:rPr lang="es-ES" sz="1100" b="1">
                    <a:effectLst/>
                  </a:rPr>
                  <a:t>nº 6:</a:t>
                </a:r>
                <a:r>
                  <a:rPr lang="es-ES" sz="1100">
                    <a:effectLst/>
                  </a:rPr>
                  <a:t> ENI+NAC, niños vacunados Prevenar;</a:t>
                </a:r>
                <a:r>
                  <a:rPr lang="es-ES" sz="1100" b="1">
                    <a:effectLst/>
                  </a:rPr>
                  <a:t> nº 2: </a:t>
                </a:r>
                <a:r>
                  <a:rPr lang="es-ES" sz="1100">
                    <a:effectLst/>
                  </a:rPr>
                  <a:t>ACV, warfarina; </a:t>
                </a:r>
                <a:r>
                  <a:rPr lang="es-ES" sz="1100" b="1">
                    <a:effectLst/>
                  </a:rPr>
                  <a:t>nº 5:</a:t>
                </a:r>
                <a:r>
                  <a:rPr lang="es-ES" sz="1100">
                    <a:effectLst/>
                  </a:rPr>
                  <a:t> Mortalidad CCR, cribado CCR; </a:t>
                </a:r>
                <a:r>
                  <a:rPr lang="es-ES" sz="1100" b="1">
                    <a:effectLst/>
                  </a:rPr>
                  <a:t>nº 1: </a:t>
                </a:r>
                <a:r>
                  <a:rPr lang="es-ES" sz="1100">
                    <a:effectLst/>
                  </a:rPr>
                  <a:t>Mort</a:t>
                </a:r>
                <a:r>
                  <a:rPr lang="es-ES" sz="1100" baseline="0">
                    <a:effectLst/>
                  </a:rPr>
                  <a:t> Cáncer mama, cribado Cáncer mama;  </a:t>
                </a:r>
                <a:r>
                  <a:rPr lang="es-ES" sz="1100" b="1" baseline="0">
                    <a:effectLst/>
                  </a:rPr>
                  <a:t>nº 8: </a:t>
                </a:r>
                <a:r>
                  <a:rPr lang="es-ES" sz="1100" baseline="0">
                    <a:effectLst/>
                  </a:rPr>
                  <a:t>Hospitalizac</a:t>
                </a:r>
                <a:endParaRPr lang="es-E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346447001685877E-2"/>
              <c:y val="0.80030022288381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3520928"/>
        <c:crosses val="autoZero"/>
        <c:auto val="1"/>
        <c:lblAlgn val="ctr"/>
        <c:lblOffset val="100"/>
        <c:noMultiLvlLbl val="0"/>
      </c:catAx>
      <c:valAx>
        <c:axId val="1733520928"/>
        <c:scaling>
          <c:orientation val="minMax"/>
          <c:min val="-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Ratio </a:t>
                </a:r>
                <a:r>
                  <a:rPr lang="en-US" b="1">
                    <a:solidFill>
                      <a:srgbClr val="FF0000"/>
                    </a:solidFill>
                  </a:rPr>
                  <a:t>Alejamiento ponderado</a:t>
                </a:r>
                <a:r>
                  <a:rPr lang="en-US" b="1" baseline="0">
                    <a:solidFill>
                      <a:srgbClr val="FF0000"/>
                    </a:solidFill>
                  </a:rPr>
                  <a:t> de la evidencia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/ </a:t>
                </a:r>
                <a:r>
                  <a:rPr lang="en-US" b="1" baseline="0">
                    <a:solidFill>
                      <a:srgbClr val="008000"/>
                    </a:solidFill>
                  </a:rPr>
                  <a:t>evidencia</a:t>
                </a:r>
                <a:endParaRPr lang="en-US" b="1">
                  <a:solidFill>
                    <a:srgbClr val="008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328539946009141E-2"/>
              <c:y val="0.16075997079546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35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425091694573051"/>
          <c:y val="0.92555393216020354"/>
          <c:w val="0.39812954220635383"/>
          <c:h val="5.8282964732895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4</xdr:row>
      <xdr:rowOff>47625</xdr:rowOff>
    </xdr:from>
    <xdr:to>
      <xdr:col>8</xdr:col>
      <xdr:colOff>495300</xdr:colOff>
      <xdr:row>7</xdr:row>
      <xdr:rowOff>85725</xdr:rowOff>
    </xdr:to>
    <xdr:cxnSp macro="">
      <xdr:nvCxnSpPr>
        <xdr:cNvPr id="2" name="Conector recto 1"/>
        <xdr:cNvCxnSpPr/>
      </xdr:nvCxnSpPr>
      <xdr:spPr>
        <a:xfrm flipH="1">
          <a:off x="4171950" y="790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</xdr:row>
      <xdr:rowOff>66675</xdr:rowOff>
    </xdr:from>
    <xdr:to>
      <xdr:col>10</xdr:col>
      <xdr:colOff>19050</xdr:colOff>
      <xdr:row>11</xdr:row>
      <xdr:rowOff>104775</xdr:rowOff>
    </xdr:to>
    <xdr:cxnSp macro="">
      <xdr:nvCxnSpPr>
        <xdr:cNvPr id="3" name="Conector recto 2"/>
        <xdr:cNvCxnSpPr/>
      </xdr:nvCxnSpPr>
      <xdr:spPr>
        <a:xfrm flipH="1">
          <a:off x="4876800" y="15716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12</xdr:row>
      <xdr:rowOff>104775</xdr:rowOff>
    </xdr:from>
    <xdr:to>
      <xdr:col>7</xdr:col>
      <xdr:colOff>514350</xdr:colOff>
      <xdr:row>15</xdr:row>
      <xdr:rowOff>142875</xdr:rowOff>
    </xdr:to>
    <xdr:cxnSp macro="">
      <xdr:nvCxnSpPr>
        <xdr:cNvPr id="4" name="Conector recto 3"/>
        <xdr:cNvCxnSpPr/>
      </xdr:nvCxnSpPr>
      <xdr:spPr>
        <a:xfrm flipH="1">
          <a:off x="3600450" y="23717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16</xdr:row>
      <xdr:rowOff>76200</xdr:rowOff>
    </xdr:from>
    <xdr:to>
      <xdr:col>8</xdr:col>
      <xdr:colOff>581025</xdr:colOff>
      <xdr:row>19</xdr:row>
      <xdr:rowOff>114300</xdr:rowOff>
    </xdr:to>
    <xdr:cxnSp macro="">
      <xdr:nvCxnSpPr>
        <xdr:cNvPr id="5" name="Conector recto 4"/>
        <xdr:cNvCxnSpPr/>
      </xdr:nvCxnSpPr>
      <xdr:spPr>
        <a:xfrm flipH="1">
          <a:off x="4257675" y="31051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20</xdr:row>
      <xdr:rowOff>38100</xdr:rowOff>
    </xdr:from>
    <xdr:to>
      <xdr:col>8</xdr:col>
      <xdr:colOff>142875</xdr:colOff>
      <xdr:row>23</xdr:row>
      <xdr:rowOff>76200</xdr:rowOff>
    </xdr:to>
    <xdr:cxnSp macro="">
      <xdr:nvCxnSpPr>
        <xdr:cNvPr id="6" name="Conector recto 5"/>
        <xdr:cNvCxnSpPr/>
      </xdr:nvCxnSpPr>
      <xdr:spPr>
        <a:xfrm flipH="1">
          <a:off x="3819525" y="38290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28</xdr:row>
      <xdr:rowOff>66675</xdr:rowOff>
    </xdr:from>
    <xdr:to>
      <xdr:col>7</xdr:col>
      <xdr:colOff>466725</xdr:colOff>
      <xdr:row>31</xdr:row>
      <xdr:rowOff>104775</xdr:rowOff>
    </xdr:to>
    <xdr:cxnSp macro="">
      <xdr:nvCxnSpPr>
        <xdr:cNvPr id="7" name="Conector recto 6"/>
        <xdr:cNvCxnSpPr/>
      </xdr:nvCxnSpPr>
      <xdr:spPr>
        <a:xfrm flipH="1">
          <a:off x="3552825" y="53816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31</xdr:row>
      <xdr:rowOff>180975</xdr:rowOff>
    </xdr:from>
    <xdr:to>
      <xdr:col>9</xdr:col>
      <xdr:colOff>257175</xdr:colOff>
      <xdr:row>35</xdr:row>
      <xdr:rowOff>28575</xdr:rowOff>
    </xdr:to>
    <xdr:cxnSp macro="">
      <xdr:nvCxnSpPr>
        <xdr:cNvPr id="8" name="Conector recto 7"/>
        <xdr:cNvCxnSpPr/>
      </xdr:nvCxnSpPr>
      <xdr:spPr>
        <a:xfrm flipH="1">
          <a:off x="4524375" y="60674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4</xdr:row>
      <xdr:rowOff>47625</xdr:rowOff>
    </xdr:from>
    <xdr:to>
      <xdr:col>8</xdr:col>
      <xdr:colOff>495300</xdr:colOff>
      <xdr:row>7</xdr:row>
      <xdr:rowOff>85725</xdr:rowOff>
    </xdr:to>
    <xdr:cxnSp macro="">
      <xdr:nvCxnSpPr>
        <xdr:cNvPr id="3" name="Conector recto 2"/>
        <xdr:cNvCxnSpPr/>
      </xdr:nvCxnSpPr>
      <xdr:spPr>
        <a:xfrm flipH="1">
          <a:off x="4171950" y="790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</xdr:row>
      <xdr:rowOff>66675</xdr:rowOff>
    </xdr:from>
    <xdr:to>
      <xdr:col>10</xdr:col>
      <xdr:colOff>19050</xdr:colOff>
      <xdr:row>11</xdr:row>
      <xdr:rowOff>104775</xdr:rowOff>
    </xdr:to>
    <xdr:cxnSp macro="">
      <xdr:nvCxnSpPr>
        <xdr:cNvPr id="7" name="Conector recto 6"/>
        <xdr:cNvCxnSpPr/>
      </xdr:nvCxnSpPr>
      <xdr:spPr>
        <a:xfrm flipH="1">
          <a:off x="4876800" y="15716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12</xdr:row>
      <xdr:rowOff>104775</xdr:rowOff>
    </xdr:from>
    <xdr:to>
      <xdr:col>7</xdr:col>
      <xdr:colOff>514350</xdr:colOff>
      <xdr:row>15</xdr:row>
      <xdr:rowOff>142875</xdr:rowOff>
    </xdr:to>
    <xdr:cxnSp macro="">
      <xdr:nvCxnSpPr>
        <xdr:cNvPr id="8" name="Conector recto 7"/>
        <xdr:cNvCxnSpPr/>
      </xdr:nvCxnSpPr>
      <xdr:spPr>
        <a:xfrm flipH="1">
          <a:off x="3600450" y="23717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16</xdr:row>
      <xdr:rowOff>76200</xdr:rowOff>
    </xdr:from>
    <xdr:to>
      <xdr:col>8</xdr:col>
      <xdr:colOff>581025</xdr:colOff>
      <xdr:row>19</xdr:row>
      <xdr:rowOff>114300</xdr:rowOff>
    </xdr:to>
    <xdr:cxnSp macro="">
      <xdr:nvCxnSpPr>
        <xdr:cNvPr id="9" name="Conector recto 8"/>
        <xdr:cNvCxnSpPr/>
      </xdr:nvCxnSpPr>
      <xdr:spPr>
        <a:xfrm flipH="1">
          <a:off x="4257675" y="31051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20</xdr:row>
      <xdr:rowOff>38100</xdr:rowOff>
    </xdr:from>
    <xdr:to>
      <xdr:col>8</xdr:col>
      <xdr:colOff>142875</xdr:colOff>
      <xdr:row>23</xdr:row>
      <xdr:rowOff>76200</xdr:rowOff>
    </xdr:to>
    <xdr:cxnSp macro="">
      <xdr:nvCxnSpPr>
        <xdr:cNvPr id="10" name="Conector recto 9"/>
        <xdr:cNvCxnSpPr/>
      </xdr:nvCxnSpPr>
      <xdr:spPr>
        <a:xfrm flipH="1">
          <a:off x="3819525" y="38290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28</xdr:row>
      <xdr:rowOff>66675</xdr:rowOff>
    </xdr:from>
    <xdr:to>
      <xdr:col>7</xdr:col>
      <xdr:colOff>466725</xdr:colOff>
      <xdr:row>31</xdr:row>
      <xdr:rowOff>104775</xdr:rowOff>
    </xdr:to>
    <xdr:cxnSp macro="">
      <xdr:nvCxnSpPr>
        <xdr:cNvPr id="11" name="Conector recto 10"/>
        <xdr:cNvCxnSpPr/>
      </xdr:nvCxnSpPr>
      <xdr:spPr>
        <a:xfrm flipH="1">
          <a:off x="3552825" y="53816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31</xdr:row>
      <xdr:rowOff>180975</xdr:rowOff>
    </xdr:from>
    <xdr:to>
      <xdr:col>9</xdr:col>
      <xdr:colOff>257175</xdr:colOff>
      <xdr:row>35</xdr:row>
      <xdr:rowOff>28575</xdr:rowOff>
    </xdr:to>
    <xdr:cxnSp macro="">
      <xdr:nvCxnSpPr>
        <xdr:cNvPr id="12" name="Conector recto 11"/>
        <xdr:cNvCxnSpPr/>
      </xdr:nvCxnSpPr>
      <xdr:spPr>
        <a:xfrm flipH="1">
          <a:off x="4524375" y="60674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47</xdr:row>
      <xdr:rowOff>0</xdr:rowOff>
    </xdr:from>
    <xdr:to>
      <xdr:col>10</xdr:col>
      <xdr:colOff>161925</xdr:colOff>
      <xdr:row>50</xdr:row>
      <xdr:rowOff>104775</xdr:rowOff>
    </xdr:to>
    <xdr:cxnSp macro="">
      <xdr:nvCxnSpPr>
        <xdr:cNvPr id="15" name="Conector recto 14"/>
        <xdr:cNvCxnSpPr/>
      </xdr:nvCxnSpPr>
      <xdr:spPr>
        <a:xfrm flipH="1">
          <a:off x="5019675" y="87439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51</xdr:row>
      <xdr:rowOff>0</xdr:rowOff>
    </xdr:from>
    <xdr:to>
      <xdr:col>8</xdr:col>
      <xdr:colOff>114300</xdr:colOff>
      <xdr:row>54</xdr:row>
      <xdr:rowOff>104775</xdr:rowOff>
    </xdr:to>
    <xdr:cxnSp macro="">
      <xdr:nvCxnSpPr>
        <xdr:cNvPr id="16" name="Conector recto 15"/>
        <xdr:cNvCxnSpPr/>
      </xdr:nvCxnSpPr>
      <xdr:spPr>
        <a:xfrm flipH="1">
          <a:off x="3790950" y="94202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9525</xdr:colOff>
      <xdr:row>46</xdr:row>
      <xdr:rowOff>104775</xdr:rowOff>
    </xdr:to>
    <xdr:cxnSp macro="">
      <xdr:nvCxnSpPr>
        <xdr:cNvPr id="17" name="Conector recto 16"/>
        <xdr:cNvCxnSpPr/>
      </xdr:nvCxnSpPr>
      <xdr:spPr>
        <a:xfrm flipH="1">
          <a:off x="4276725" y="80676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55</xdr:row>
      <xdr:rowOff>0</xdr:rowOff>
    </xdr:from>
    <xdr:to>
      <xdr:col>9</xdr:col>
      <xdr:colOff>200025</xdr:colOff>
      <xdr:row>58</xdr:row>
      <xdr:rowOff>104775</xdr:rowOff>
    </xdr:to>
    <xdr:cxnSp macro="">
      <xdr:nvCxnSpPr>
        <xdr:cNvPr id="18" name="Conector recto 17"/>
        <xdr:cNvCxnSpPr/>
      </xdr:nvCxnSpPr>
      <xdr:spPr>
        <a:xfrm flipH="1">
          <a:off x="4467225" y="100965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59</xdr:row>
      <xdr:rowOff>0</xdr:rowOff>
    </xdr:from>
    <xdr:to>
      <xdr:col>8</xdr:col>
      <xdr:colOff>419100</xdr:colOff>
      <xdr:row>62</xdr:row>
      <xdr:rowOff>104775</xdr:rowOff>
    </xdr:to>
    <xdr:cxnSp macro="">
      <xdr:nvCxnSpPr>
        <xdr:cNvPr id="19" name="Conector recto 18"/>
        <xdr:cNvCxnSpPr/>
      </xdr:nvCxnSpPr>
      <xdr:spPr>
        <a:xfrm flipH="1">
          <a:off x="4095750" y="107727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63</xdr:row>
      <xdr:rowOff>0</xdr:rowOff>
    </xdr:from>
    <xdr:to>
      <xdr:col>9</xdr:col>
      <xdr:colOff>495300</xdr:colOff>
      <xdr:row>66</xdr:row>
      <xdr:rowOff>104775</xdr:rowOff>
    </xdr:to>
    <xdr:cxnSp macro="">
      <xdr:nvCxnSpPr>
        <xdr:cNvPr id="20" name="Conector recto 19"/>
        <xdr:cNvCxnSpPr/>
      </xdr:nvCxnSpPr>
      <xdr:spPr>
        <a:xfrm flipH="1">
          <a:off x="4762500" y="114490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67</xdr:row>
      <xdr:rowOff>0</xdr:rowOff>
    </xdr:from>
    <xdr:to>
      <xdr:col>7</xdr:col>
      <xdr:colOff>542925</xdr:colOff>
      <xdr:row>70</xdr:row>
      <xdr:rowOff>104775</xdr:rowOff>
    </xdr:to>
    <xdr:cxnSp macro="">
      <xdr:nvCxnSpPr>
        <xdr:cNvPr id="21" name="Conector recto 20"/>
        <xdr:cNvCxnSpPr/>
      </xdr:nvCxnSpPr>
      <xdr:spPr>
        <a:xfrm flipH="1">
          <a:off x="3629025" y="121253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71</xdr:row>
      <xdr:rowOff>0</xdr:rowOff>
    </xdr:from>
    <xdr:to>
      <xdr:col>9</xdr:col>
      <xdr:colOff>409575</xdr:colOff>
      <xdr:row>74</xdr:row>
      <xdr:rowOff>104775</xdr:rowOff>
    </xdr:to>
    <xdr:cxnSp macro="">
      <xdr:nvCxnSpPr>
        <xdr:cNvPr id="22" name="Conector recto 21"/>
        <xdr:cNvCxnSpPr/>
      </xdr:nvCxnSpPr>
      <xdr:spPr>
        <a:xfrm flipH="1">
          <a:off x="4676775" y="128016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9525</xdr:colOff>
      <xdr:row>85</xdr:row>
      <xdr:rowOff>104775</xdr:rowOff>
    </xdr:to>
    <xdr:cxnSp macro="">
      <xdr:nvCxnSpPr>
        <xdr:cNvPr id="23" name="Conector recto 22"/>
        <xdr:cNvCxnSpPr/>
      </xdr:nvCxnSpPr>
      <xdr:spPr>
        <a:xfrm flipH="1">
          <a:off x="4276725" y="146589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86</xdr:row>
      <xdr:rowOff>0</xdr:rowOff>
    </xdr:from>
    <xdr:to>
      <xdr:col>9</xdr:col>
      <xdr:colOff>438150</xdr:colOff>
      <xdr:row>89</xdr:row>
      <xdr:rowOff>104775</xdr:rowOff>
    </xdr:to>
    <xdr:cxnSp macro="">
      <xdr:nvCxnSpPr>
        <xdr:cNvPr id="24" name="Conector recto 23"/>
        <xdr:cNvCxnSpPr/>
      </xdr:nvCxnSpPr>
      <xdr:spPr>
        <a:xfrm flipH="1">
          <a:off x="4705350" y="153352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90</xdr:row>
      <xdr:rowOff>0</xdr:rowOff>
    </xdr:from>
    <xdr:to>
      <xdr:col>8</xdr:col>
      <xdr:colOff>485775</xdr:colOff>
      <xdr:row>93</xdr:row>
      <xdr:rowOff>104775</xdr:rowOff>
    </xdr:to>
    <xdr:cxnSp macro="">
      <xdr:nvCxnSpPr>
        <xdr:cNvPr id="25" name="Conector recto 24"/>
        <xdr:cNvCxnSpPr/>
      </xdr:nvCxnSpPr>
      <xdr:spPr>
        <a:xfrm flipH="1">
          <a:off x="4162425" y="160115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94</xdr:row>
      <xdr:rowOff>0</xdr:rowOff>
    </xdr:from>
    <xdr:to>
      <xdr:col>9</xdr:col>
      <xdr:colOff>190500</xdr:colOff>
      <xdr:row>97</xdr:row>
      <xdr:rowOff>104775</xdr:rowOff>
    </xdr:to>
    <xdr:cxnSp macro="">
      <xdr:nvCxnSpPr>
        <xdr:cNvPr id="26" name="Conector recto 25"/>
        <xdr:cNvCxnSpPr/>
      </xdr:nvCxnSpPr>
      <xdr:spPr>
        <a:xfrm flipH="1">
          <a:off x="4457700" y="166878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98</xdr:row>
      <xdr:rowOff>0</xdr:rowOff>
    </xdr:from>
    <xdr:to>
      <xdr:col>8</xdr:col>
      <xdr:colOff>561975</xdr:colOff>
      <xdr:row>101</xdr:row>
      <xdr:rowOff>104775</xdr:rowOff>
    </xdr:to>
    <xdr:cxnSp macro="">
      <xdr:nvCxnSpPr>
        <xdr:cNvPr id="27" name="Conector recto 26"/>
        <xdr:cNvCxnSpPr/>
      </xdr:nvCxnSpPr>
      <xdr:spPr>
        <a:xfrm flipH="1">
          <a:off x="4238625" y="173640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102</xdr:row>
      <xdr:rowOff>0</xdr:rowOff>
    </xdr:from>
    <xdr:to>
      <xdr:col>9</xdr:col>
      <xdr:colOff>485775</xdr:colOff>
      <xdr:row>105</xdr:row>
      <xdr:rowOff>104775</xdr:rowOff>
    </xdr:to>
    <xdr:cxnSp macro="">
      <xdr:nvCxnSpPr>
        <xdr:cNvPr id="28" name="Conector recto 27"/>
        <xdr:cNvCxnSpPr/>
      </xdr:nvCxnSpPr>
      <xdr:spPr>
        <a:xfrm flipH="1">
          <a:off x="4752975" y="180403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106</xdr:row>
      <xdr:rowOff>0</xdr:rowOff>
    </xdr:from>
    <xdr:to>
      <xdr:col>7</xdr:col>
      <xdr:colOff>514350</xdr:colOff>
      <xdr:row>109</xdr:row>
      <xdr:rowOff>104775</xdr:rowOff>
    </xdr:to>
    <xdr:cxnSp macro="">
      <xdr:nvCxnSpPr>
        <xdr:cNvPr id="29" name="Conector recto 28"/>
        <xdr:cNvCxnSpPr/>
      </xdr:nvCxnSpPr>
      <xdr:spPr>
        <a:xfrm flipH="1">
          <a:off x="3600450" y="187166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109</xdr:row>
      <xdr:rowOff>161925</xdr:rowOff>
    </xdr:from>
    <xdr:to>
      <xdr:col>9</xdr:col>
      <xdr:colOff>552450</xdr:colOff>
      <xdr:row>113</xdr:row>
      <xdr:rowOff>95250</xdr:rowOff>
    </xdr:to>
    <xdr:cxnSp macro="">
      <xdr:nvCxnSpPr>
        <xdr:cNvPr id="30" name="Conector recto 29"/>
        <xdr:cNvCxnSpPr/>
      </xdr:nvCxnSpPr>
      <xdr:spPr>
        <a:xfrm flipH="1">
          <a:off x="4819650" y="193833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47625</xdr:rowOff>
    </xdr:from>
    <xdr:to>
      <xdr:col>10</xdr:col>
      <xdr:colOff>9525</xdr:colOff>
      <xdr:row>7</xdr:row>
      <xdr:rowOff>85725</xdr:rowOff>
    </xdr:to>
    <xdr:cxnSp macro="">
      <xdr:nvCxnSpPr>
        <xdr:cNvPr id="2" name="Conector recto 1"/>
        <xdr:cNvCxnSpPr/>
      </xdr:nvCxnSpPr>
      <xdr:spPr>
        <a:xfrm flipH="1">
          <a:off x="5172075" y="790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8</xdr:row>
      <xdr:rowOff>47625</xdr:rowOff>
    </xdr:from>
    <xdr:to>
      <xdr:col>10</xdr:col>
      <xdr:colOff>457200</xdr:colOff>
      <xdr:row>11</xdr:row>
      <xdr:rowOff>85725</xdr:rowOff>
    </xdr:to>
    <xdr:cxnSp macro="">
      <xdr:nvCxnSpPr>
        <xdr:cNvPr id="3" name="Conector recto 2"/>
        <xdr:cNvCxnSpPr/>
      </xdr:nvCxnSpPr>
      <xdr:spPr>
        <a:xfrm flipH="1">
          <a:off x="5619750" y="1552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57150</xdr:rowOff>
    </xdr:from>
    <xdr:to>
      <xdr:col>9</xdr:col>
      <xdr:colOff>9525</xdr:colOff>
      <xdr:row>15</xdr:row>
      <xdr:rowOff>95250</xdr:rowOff>
    </xdr:to>
    <xdr:cxnSp macro="">
      <xdr:nvCxnSpPr>
        <xdr:cNvPr id="4" name="Conector recto 3"/>
        <xdr:cNvCxnSpPr/>
      </xdr:nvCxnSpPr>
      <xdr:spPr>
        <a:xfrm flipH="1">
          <a:off x="4581525" y="23241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16</xdr:row>
      <xdr:rowOff>47625</xdr:rowOff>
    </xdr:from>
    <xdr:to>
      <xdr:col>10</xdr:col>
      <xdr:colOff>552450</xdr:colOff>
      <xdr:row>19</xdr:row>
      <xdr:rowOff>85725</xdr:rowOff>
    </xdr:to>
    <xdr:cxnSp macro="">
      <xdr:nvCxnSpPr>
        <xdr:cNvPr id="5" name="Conector recto 4"/>
        <xdr:cNvCxnSpPr/>
      </xdr:nvCxnSpPr>
      <xdr:spPr>
        <a:xfrm flipH="1">
          <a:off x="5715000" y="3076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20</xdr:row>
      <xdr:rowOff>47625</xdr:rowOff>
    </xdr:from>
    <xdr:to>
      <xdr:col>9</xdr:col>
      <xdr:colOff>533400</xdr:colOff>
      <xdr:row>23</xdr:row>
      <xdr:rowOff>85725</xdr:rowOff>
    </xdr:to>
    <xdr:cxnSp macro="">
      <xdr:nvCxnSpPr>
        <xdr:cNvPr id="6" name="Conector recto 5"/>
        <xdr:cNvCxnSpPr/>
      </xdr:nvCxnSpPr>
      <xdr:spPr>
        <a:xfrm flipH="1">
          <a:off x="5105400" y="3838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24</xdr:row>
      <xdr:rowOff>47625</xdr:rowOff>
    </xdr:from>
    <xdr:to>
      <xdr:col>11</xdr:col>
      <xdr:colOff>0</xdr:colOff>
      <xdr:row>27</xdr:row>
      <xdr:rowOff>85725</xdr:rowOff>
    </xdr:to>
    <xdr:cxnSp macro="">
      <xdr:nvCxnSpPr>
        <xdr:cNvPr id="7" name="Conector recto 6"/>
        <xdr:cNvCxnSpPr/>
      </xdr:nvCxnSpPr>
      <xdr:spPr>
        <a:xfrm flipH="1">
          <a:off x="5753100" y="4600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28</xdr:row>
      <xdr:rowOff>104775</xdr:rowOff>
    </xdr:from>
    <xdr:to>
      <xdr:col>8</xdr:col>
      <xdr:colOff>457200</xdr:colOff>
      <xdr:row>31</xdr:row>
      <xdr:rowOff>142875</xdr:rowOff>
    </xdr:to>
    <xdr:cxnSp macro="">
      <xdr:nvCxnSpPr>
        <xdr:cNvPr id="8" name="Conector recto 7"/>
        <xdr:cNvCxnSpPr/>
      </xdr:nvCxnSpPr>
      <xdr:spPr>
        <a:xfrm flipH="1">
          <a:off x="4438650" y="54197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43</xdr:row>
      <xdr:rowOff>47625</xdr:rowOff>
    </xdr:from>
    <xdr:to>
      <xdr:col>10</xdr:col>
      <xdr:colOff>152400</xdr:colOff>
      <xdr:row>46</xdr:row>
      <xdr:rowOff>152400</xdr:rowOff>
    </xdr:to>
    <xdr:cxnSp macro="">
      <xdr:nvCxnSpPr>
        <xdr:cNvPr id="9" name="Conector recto 8"/>
        <xdr:cNvCxnSpPr/>
      </xdr:nvCxnSpPr>
      <xdr:spPr>
        <a:xfrm flipH="1">
          <a:off x="5314950" y="81153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47</xdr:row>
      <xdr:rowOff>47625</xdr:rowOff>
    </xdr:from>
    <xdr:to>
      <xdr:col>10</xdr:col>
      <xdr:colOff>504825</xdr:colOff>
      <xdr:row>50</xdr:row>
      <xdr:rowOff>152400</xdr:rowOff>
    </xdr:to>
    <xdr:cxnSp macro="">
      <xdr:nvCxnSpPr>
        <xdr:cNvPr id="10" name="Conector recto 9"/>
        <xdr:cNvCxnSpPr/>
      </xdr:nvCxnSpPr>
      <xdr:spPr>
        <a:xfrm flipH="1">
          <a:off x="5667375" y="87915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51</xdr:row>
      <xdr:rowOff>47625</xdr:rowOff>
    </xdr:from>
    <xdr:to>
      <xdr:col>9</xdr:col>
      <xdr:colOff>400050</xdr:colOff>
      <xdr:row>54</xdr:row>
      <xdr:rowOff>152400</xdr:rowOff>
    </xdr:to>
    <xdr:cxnSp macro="">
      <xdr:nvCxnSpPr>
        <xdr:cNvPr id="11" name="Conector recto 10"/>
        <xdr:cNvCxnSpPr/>
      </xdr:nvCxnSpPr>
      <xdr:spPr>
        <a:xfrm flipH="1">
          <a:off x="4972050" y="94678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55</xdr:row>
      <xdr:rowOff>47625</xdr:rowOff>
    </xdr:from>
    <xdr:to>
      <xdr:col>10</xdr:col>
      <xdr:colOff>561975</xdr:colOff>
      <xdr:row>58</xdr:row>
      <xdr:rowOff>152400</xdr:rowOff>
    </xdr:to>
    <xdr:cxnSp macro="">
      <xdr:nvCxnSpPr>
        <xdr:cNvPr id="12" name="Conector recto 11"/>
        <xdr:cNvCxnSpPr/>
      </xdr:nvCxnSpPr>
      <xdr:spPr>
        <a:xfrm flipH="1">
          <a:off x="5724525" y="101441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59</xdr:row>
      <xdr:rowOff>47625</xdr:rowOff>
    </xdr:from>
    <xdr:to>
      <xdr:col>9</xdr:col>
      <xdr:colOff>361950</xdr:colOff>
      <xdr:row>62</xdr:row>
      <xdr:rowOff>152400</xdr:rowOff>
    </xdr:to>
    <xdr:cxnSp macro="">
      <xdr:nvCxnSpPr>
        <xdr:cNvPr id="13" name="Conector recto 12"/>
        <xdr:cNvCxnSpPr/>
      </xdr:nvCxnSpPr>
      <xdr:spPr>
        <a:xfrm flipH="1">
          <a:off x="4933950" y="108204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63</xdr:row>
      <xdr:rowOff>47625</xdr:rowOff>
    </xdr:from>
    <xdr:to>
      <xdr:col>10</xdr:col>
      <xdr:colOff>552450</xdr:colOff>
      <xdr:row>66</xdr:row>
      <xdr:rowOff>152400</xdr:rowOff>
    </xdr:to>
    <xdr:cxnSp macro="">
      <xdr:nvCxnSpPr>
        <xdr:cNvPr id="14" name="Conector recto 13"/>
        <xdr:cNvCxnSpPr/>
      </xdr:nvCxnSpPr>
      <xdr:spPr>
        <a:xfrm flipH="1">
          <a:off x="5715000" y="114966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67</xdr:row>
      <xdr:rowOff>9525</xdr:rowOff>
    </xdr:from>
    <xdr:to>
      <xdr:col>9</xdr:col>
      <xdr:colOff>0</xdr:colOff>
      <xdr:row>70</xdr:row>
      <xdr:rowOff>114300</xdr:rowOff>
    </xdr:to>
    <xdr:cxnSp macro="">
      <xdr:nvCxnSpPr>
        <xdr:cNvPr id="15" name="Conector recto 14"/>
        <xdr:cNvCxnSpPr/>
      </xdr:nvCxnSpPr>
      <xdr:spPr>
        <a:xfrm flipH="1">
          <a:off x="4572000" y="121348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71</xdr:row>
      <xdr:rowOff>28575</xdr:rowOff>
    </xdr:from>
    <xdr:to>
      <xdr:col>11</xdr:col>
      <xdr:colOff>47625</xdr:colOff>
      <xdr:row>74</xdr:row>
      <xdr:rowOff>133350</xdr:rowOff>
    </xdr:to>
    <xdr:cxnSp macro="">
      <xdr:nvCxnSpPr>
        <xdr:cNvPr id="16" name="Conector recto 15"/>
        <xdr:cNvCxnSpPr/>
      </xdr:nvCxnSpPr>
      <xdr:spPr>
        <a:xfrm flipH="1">
          <a:off x="5800725" y="128301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352425</xdr:colOff>
      <xdr:row>82</xdr:row>
      <xdr:rowOff>28575</xdr:rowOff>
    </xdr:from>
    <xdr:to>
      <xdr:col>10</xdr:col>
      <xdr:colOff>361950</xdr:colOff>
      <xdr:row>85</xdr:row>
      <xdr:rowOff>133350</xdr:rowOff>
    </xdr:to>
    <xdr:cxnSp macro="">
      <xdr:nvCxnSpPr>
        <xdr:cNvPr id="17" name="Conector recto 16"/>
        <xdr:cNvCxnSpPr/>
      </xdr:nvCxnSpPr>
      <xdr:spPr>
        <a:xfrm flipH="1">
          <a:off x="5524500" y="146875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390525</xdr:colOff>
      <xdr:row>86</xdr:row>
      <xdr:rowOff>76200</xdr:rowOff>
    </xdr:from>
    <xdr:to>
      <xdr:col>10</xdr:col>
      <xdr:colOff>400050</xdr:colOff>
      <xdr:row>90</xdr:row>
      <xdr:rowOff>9525</xdr:rowOff>
    </xdr:to>
    <xdr:cxnSp macro="">
      <xdr:nvCxnSpPr>
        <xdr:cNvPr id="18" name="Conector recto 17"/>
        <xdr:cNvCxnSpPr/>
      </xdr:nvCxnSpPr>
      <xdr:spPr>
        <a:xfrm flipH="1">
          <a:off x="5562600" y="154114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90</xdr:row>
      <xdr:rowOff>47625</xdr:rowOff>
    </xdr:from>
    <xdr:to>
      <xdr:col>9</xdr:col>
      <xdr:colOff>409575</xdr:colOff>
      <xdr:row>93</xdr:row>
      <xdr:rowOff>152400</xdr:rowOff>
    </xdr:to>
    <xdr:cxnSp macro="">
      <xdr:nvCxnSpPr>
        <xdr:cNvPr id="19" name="Conector recto 18"/>
        <xdr:cNvCxnSpPr/>
      </xdr:nvCxnSpPr>
      <xdr:spPr>
        <a:xfrm flipH="1">
          <a:off x="4981575" y="160591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94</xdr:row>
      <xdr:rowOff>66675</xdr:rowOff>
    </xdr:from>
    <xdr:to>
      <xdr:col>10</xdr:col>
      <xdr:colOff>571500</xdr:colOff>
      <xdr:row>98</xdr:row>
      <xdr:rowOff>0</xdr:rowOff>
    </xdr:to>
    <xdr:cxnSp macro="">
      <xdr:nvCxnSpPr>
        <xdr:cNvPr id="20" name="Conector recto 19"/>
        <xdr:cNvCxnSpPr/>
      </xdr:nvCxnSpPr>
      <xdr:spPr>
        <a:xfrm flipH="1">
          <a:off x="5734050" y="167544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98</xdr:row>
      <xdr:rowOff>76200</xdr:rowOff>
    </xdr:from>
    <xdr:to>
      <xdr:col>9</xdr:col>
      <xdr:colOff>485775</xdr:colOff>
      <xdr:row>102</xdr:row>
      <xdr:rowOff>9525</xdr:rowOff>
    </xdr:to>
    <xdr:cxnSp macro="">
      <xdr:nvCxnSpPr>
        <xdr:cNvPr id="21" name="Conector recto 20"/>
        <xdr:cNvCxnSpPr/>
      </xdr:nvCxnSpPr>
      <xdr:spPr>
        <a:xfrm flipH="1">
          <a:off x="5057775" y="174402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102</xdr:row>
      <xdr:rowOff>76200</xdr:rowOff>
    </xdr:from>
    <xdr:to>
      <xdr:col>11</xdr:col>
      <xdr:colOff>85725</xdr:colOff>
      <xdr:row>106</xdr:row>
      <xdr:rowOff>9525</xdr:rowOff>
    </xdr:to>
    <xdr:cxnSp macro="">
      <xdr:nvCxnSpPr>
        <xdr:cNvPr id="22" name="Conector recto 21"/>
        <xdr:cNvCxnSpPr/>
      </xdr:nvCxnSpPr>
      <xdr:spPr>
        <a:xfrm flipH="1">
          <a:off x="5838825" y="181165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106</xdr:row>
      <xdr:rowOff>47625</xdr:rowOff>
    </xdr:from>
    <xdr:to>
      <xdr:col>8</xdr:col>
      <xdr:colOff>581025</xdr:colOff>
      <xdr:row>109</xdr:row>
      <xdr:rowOff>152400</xdr:rowOff>
    </xdr:to>
    <xdr:cxnSp macro="">
      <xdr:nvCxnSpPr>
        <xdr:cNvPr id="23" name="Conector recto 22"/>
        <xdr:cNvCxnSpPr/>
      </xdr:nvCxnSpPr>
      <xdr:spPr>
        <a:xfrm flipH="1">
          <a:off x="4562475" y="187642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110</xdr:row>
      <xdr:rowOff>28575</xdr:rowOff>
    </xdr:from>
    <xdr:to>
      <xdr:col>11</xdr:col>
      <xdr:colOff>95250</xdr:colOff>
      <xdr:row>113</xdr:row>
      <xdr:rowOff>133350</xdr:rowOff>
    </xdr:to>
    <xdr:cxnSp macro="">
      <xdr:nvCxnSpPr>
        <xdr:cNvPr id="24" name="Conector recto 23"/>
        <xdr:cNvCxnSpPr/>
      </xdr:nvCxnSpPr>
      <xdr:spPr>
        <a:xfrm flipH="1">
          <a:off x="5848350" y="194214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4</xdr:row>
      <xdr:rowOff>28575</xdr:rowOff>
    </xdr:from>
    <xdr:to>
      <xdr:col>9</xdr:col>
      <xdr:colOff>352425</xdr:colOff>
      <xdr:row>7</xdr:row>
      <xdr:rowOff>133350</xdr:rowOff>
    </xdr:to>
    <xdr:cxnSp macro="">
      <xdr:nvCxnSpPr>
        <xdr:cNvPr id="2" name="Conector recto 1"/>
        <xdr:cNvCxnSpPr/>
      </xdr:nvCxnSpPr>
      <xdr:spPr>
        <a:xfrm flipH="1">
          <a:off x="4924425" y="7143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8</xdr:row>
      <xdr:rowOff>57150</xdr:rowOff>
    </xdr:from>
    <xdr:to>
      <xdr:col>11</xdr:col>
      <xdr:colOff>114300</xdr:colOff>
      <xdr:row>11</xdr:row>
      <xdr:rowOff>161925</xdr:rowOff>
    </xdr:to>
    <xdr:cxnSp macro="">
      <xdr:nvCxnSpPr>
        <xdr:cNvPr id="3" name="Conector recto 2"/>
        <xdr:cNvCxnSpPr/>
      </xdr:nvCxnSpPr>
      <xdr:spPr>
        <a:xfrm flipH="1">
          <a:off x="5867400" y="14192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12</xdr:row>
      <xdr:rowOff>38100</xdr:rowOff>
    </xdr:from>
    <xdr:to>
      <xdr:col>8</xdr:col>
      <xdr:colOff>352425</xdr:colOff>
      <xdr:row>15</xdr:row>
      <xdr:rowOff>142875</xdr:rowOff>
    </xdr:to>
    <xdr:cxnSp macro="">
      <xdr:nvCxnSpPr>
        <xdr:cNvPr id="4" name="Conector recto 3"/>
        <xdr:cNvCxnSpPr/>
      </xdr:nvCxnSpPr>
      <xdr:spPr>
        <a:xfrm flipH="1">
          <a:off x="4333875" y="20764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38100</xdr:rowOff>
    </xdr:from>
    <xdr:to>
      <xdr:col>9</xdr:col>
      <xdr:colOff>495300</xdr:colOff>
      <xdr:row>19</xdr:row>
      <xdr:rowOff>142875</xdr:rowOff>
    </xdr:to>
    <xdr:cxnSp macro="">
      <xdr:nvCxnSpPr>
        <xdr:cNvPr id="5" name="Conector recto 4"/>
        <xdr:cNvCxnSpPr/>
      </xdr:nvCxnSpPr>
      <xdr:spPr>
        <a:xfrm flipH="1">
          <a:off x="5067300" y="27527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20</xdr:row>
      <xdr:rowOff>38100</xdr:rowOff>
    </xdr:from>
    <xdr:to>
      <xdr:col>9</xdr:col>
      <xdr:colOff>361950</xdr:colOff>
      <xdr:row>23</xdr:row>
      <xdr:rowOff>142875</xdr:rowOff>
    </xdr:to>
    <xdr:cxnSp macro="">
      <xdr:nvCxnSpPr>
        <xdr:cNvPr id="6" name="Conector recto 5"/>
        <xdr:cNvCxnSpPr/>
      </xdr:nvCxnSpPr>
      <xdr:spPr>
        <a:xfrm flipH="1">
          <a:off x="4933950" y="34290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24</xdr:row>
      <xdr:rowOff>38100</xdr:rowOff>
    </xdr:from>
    <xdr:to>
      <xdr:col>9</xdr:col>
      <xdr:colOff>419100</xdr:colOff>
      <xdr:row>27</xdr:row>
      <xdr:rowOff>142875</xdr:rowOff>
    </xdr:to>
    <xdr:cxnSp macro="">
      <xdr:nvCxnSpPr>
        <xdr:cNvPr id="7" name="Conector recto 6"/>
        <xdr:cNvCxnSpPr/>
      </xdr:nvCxnSpPr>
      <xdr:spPr>
        <a:xfrm flipH="1">
          <a:off x="4991100" y="41052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28</xdr:row>
      <xdr:rowOff>28575</xdr:rowOff>
    </xdr:from>
    <xdr:to>
      <xdr:col>8</xdr:col>
      <xdr:colOff>142875</xdr:colOff>
      <xdr:row>31</xdr:row>
      <xdr:rowOff>133350</xdr:rowOff>
    </xdr:to>
    <xdr:cxnSp macro="">
      <xdr:nvCxnSpPr>
        <xdr:cNvPr id="8" name="Conector recto 7"/>
        <xdr:cNvCxnSpPr/>
      </xdr:nvCxnSpPr>
      <xdr:spPr>
        <a:xfrm flipH="1">
          <a:off x="4124325" y="47720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32</xdr:row>
      <xdr:rowOff>38100</xdr:rowOff>
    </xdr:from>
    <xdr:to>
      <xdr:col>10</xdr:col>
      <xdr:colOff>171450</xdr:colOff>
      <xdr:row>35</xdr:row>
      <xdr:rowOff>142875</xdr:rowOff>
    </xdr:to>
    <xdr:cxnSp macro="">
      <xdr:nvCxnSpPr>
        <xdr:cNvPr id="9" name="Conector recto 8"/>
        <xdr:cNvCxnSpPr/>
      </xdr:nvCxnSpPr>
      <xdr:spPr>
        <a:xfrm flipH="1">
          <a:off x="5334000" y="54578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4</xdr:row>
      <xdr:rowOff>76200</xdr:rowOff>
    </xdr:from>
    <xdr:to>
      <xdr:col>9</xdr:col>
      <xdr:colOff>276225</xdr:colOff>
      <xdr:row>7</xdr:row>
      <xdr:rowOff>114300</xdr:rowOff>
    </xdr:to>
    <xdr:cxnSp macro="">
      <xdr:nvCxnSpPr>
        <xdr:cNvPr id="2" name="Conector recto 1"/>
        <xdr:cNvCxnSpPr/>
      </xdr:nvCxnSpPr>
      <xdr:spPr>
        <a:xfrm flipH="1">
          <a:off x="4848225" y="8191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8</xdr:row>
      <xdr:rowOff>85725</xdr:rowOff>
    </xdr:from>
    <xdr:to>
      <xdr:col>10</xdr:col>
      <xdr:colOff>57150</xdr:colOff>
      <xdr:row>11</xdr:row>
      <xdr:rowOff>123825</xdr:rowOff>
    </xdr:to>
    <xdr:cxnSp macro="">
      <xdr:nvCxnSpPr>
        <xdr:cNvPr id="3" name="Conector recto 2"/>
        <xdr:cNvCxnSpPr/>
      </xdr:nvCxnSpPr>
      <xdr:spPr>
        <a:xfrm flipH="1">
          <a:off x="5219700" y="159067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12</xdr:row>
      <xdr:rowOff>104775</xdr:rowOff>
    </xdr:from>
    <xdr:to>
      <xdr:col>8</xdr:col>
      <xdr:colOff>333376</xdr:colOff>
      <xdr:row>15</xdr:row>
      <xdr:rowOff>114300</xdr:rowOff>
    </xdr:to>
    <xdr:cxnSp macro="">
      <xdr:nvCxnSpPr>
        <xdr:cNvPr id="4" name="Conector recto 3"/>
        <xdr:cNvCxnSpPr/>
      </xdr:nvCxnSpPr>
      <xdr:spPr>
        <a:xfrm flipH="1">
          <a:off x="4314825" y="2371725"/>
          <a:ext cx="9526" cy="581025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16</xdr:row>
      <xdr:rowOff>76200</xdr:rowOff>
    </xdr:from>
    <xdr:to>
      <xdr:col>9</xdr:col>
      <xdr:colOff>409575</xdr:colOff>
      <xdr:row>19</xdr:row>
      <xdr:rowOff>114300</xdr:rowOff>
    </xdr:to>
    <xdr:cxnSp macro="">
      <xdr:nvCxnSpPr>
        <xdr:cNvPr id="5" name="Conector recto 4"/>
        <xdr:cNvCxnSpPr/>
      </xdr:nvCxnSpPr>
      <xdr:spPr>
        <a:xfrm flipH="1">
          <a:off x="4981575" y="31051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114300</xdr:rowOff>
    </xdr:from>
    <xdr:to>
      <xdr:col>9</xdr:col>
      <xdr:colOff>9525</xdr:colOff>
      <xdr:row>23</xdr:row>
      <xdr:rowOff>152400</xdr:rowOff>
    </xdr:to>
    <xdr:cxnSp macro="">
      <xdr:nvCxnSpPr>
        <xdr:cNvPr id="6" name="Conector recto 5"/>
        <xdr:cNvCxnSpPr/>
      </xdr:nvCxnSpPr>
      <xdr:spPr>
        <a:xfrm flipH="1">
          <a:off x="4581525" y="390525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24</xdr:row>
      <xdr:rowOff>104775</xdr:rowOff>
    </xdr:from>
    <xdr:to>
      <xdr:col>10</xdr:col>
      <xdr:colOff>428625</xdr:colOff>
      <xdr:row>27</xdr:row>
      <xdr:rowOff>142875</xdr:rowOff>
    </xdr:to>
    <xdr:cxnSp macro="">
      <xdr:nvCxnSpPr>
        <xdr:cNvPr id="7" name="Conector recto 6"/>
        <xdr:cNvCxnSpPr/>
      </xdr:nvCxnSpPr>
      <xdr:spPr>
        <a:xfrm flipH="1">
          <a:off x="5591175" y="4657725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32</xdr:row>
      <xdr:rowOff>57150</xdr:rowOff>
    </xdr:from>
    <xdr:to>
      <xdr:col>10</xdr:col>
      <xdr:colOff>38100</xdr:colOff>
      <xdr:row>35</xdr:row>
      <xdr:rowOff>95250</xdr:rowOff>
    </xdr:to>
    <xdr:cxnSp macro="">
      <xdr:nvCxnSpPr>
        <xdr:cNvPr id="8" name="Conector recto 7"/>
        <xdr:cNvCxnSpPr/>
      </xdr:nvCxnSpPr>
      <xdr:spPr>
        <a:xfrm flipH="1">
          <a:off x="5200650" y="61341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28</xdr:row>
      <xdr:rowOff>95250</xdr:rowOff>
    </xdr:from>
    <xdr:to>
      <xdr:col>8</xdr:col>
      <xdr:colOff>57150</xdr:colOff>
      <xdr:row>31</xdr:row>
      <xdr:rowOff>133350</xdr:rowOff>
    </xdr:to>
    <xdr:cxnSp macro="">
      <xdr:nvCxnSpPr>
        <xdr:cNvPr id="9" name="Conector recto 8"/>
        <xdr:cNvCxnSpPr/>
      </xdr:nvCxnSpPr>
      <xdr:spPr>
        <a:xfrm flipH="1">
          <a:off x="4038600" y="5410200"/>
          <a:ext cx="9525" cy="609600"/>
        </a:xfrm>
        <a:prstGeom prst="line">
          <a:avLst/>
        </a:prstGeom>
        <a:ln w="41275">
          <a:solidFill>
            <a:srgbClr val="FF0066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166479</xdr:colOff>
      <xdr:row>6</xdr:row>
      <xdr:rowOff>80341</xdr:rowOff>
    </xdr:from>
    <xdr:to>
      <xdr:col>13</xdr:col>
      <xdr:colOff>450573</xdr:colOff>
      <xdr:row>28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192569</xdr:colOff>
      <xdr:row>5</xdr:row>
      <xdr:rowOff>137076</xdr:rowOff>
    </xdr:from>
    <xdr:to>
      <xdr:col>12</xdr:col>
      <xdr:colOff>590550</xdr:colOff>
      <xdr:row>35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o/Desktop/20201021-Encu%208%20RAR/9-Public%20para%20Revista%20AP/20210223-Figuras%201%20y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</sheetNames>
    <sheetDataSet>
      <sheetData sheetId="0"/>
      <sheetData sheetId="1">
        <row r="3">
          <cell r="C3" t="str">
            <v>Interv nº 3</v>
          </cell>
          <cell r="D3" t="str">
            <v>Interv nº 7</v>
          </cell>
          <cell r="E3" t="str">
            <v>Interv nº 4</v>
          </cell>
          <cell r="F3" t="str">
            <v>Interv nº 6</v>
          </cell>
          <cell r="G3" t="str">
            <v>Interv nº 2</v>
          </cell>
          <cell r="H3" t="str">
            <v>Interv nº 5</v>
          </cell>
          <cell r="I3" t="str">
            <v>Interv nº 1</v>
          </cell>
          <cell r="J3" t="str">
            <v>Interv nº 8</v>
          </cell>
        </row>
        <row r="4">
          <cell r="B4" t="str">
            <v>evidencia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</row>
        <row r="5">
          <cell r="B5" t="str">
            <v>alejamiento ponderado de la evidencia</v>
          </cell>
          <cell r="C5">
            <v>-86.043999999999997</v>
          </cell>
          <cell r="D5">
            <v>-148.06363636363599</v>
          </cell>
          <cell r="E5">
            <v>-182.529702970297</v>
          </cell>
          <cell r="F5">
            <v>-207.98</v>
          </cell>
          <cell r="G5">
            <v>-346.52542372881402</v>
          </cell>
          <cell r="H5">
            <v>-711.10526315789502</v>
          </cell>
          <cell r="I5">
            <v>-1014.84375</v>
          </cell>
          <cell r="J5">
            <v>-1781.2083333333301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X119"/>
  <sheetViews>
    <sheetView workbookViewId="0"/>
  </sheetViews>
  <sheetFormatPr baseColWidth="10" defaultColWidth="9.140625" defaultRowHeight="12.75" x14ac:dyDescent="0.2"/>
  <cols>
    <col min="1" max="1" width="2" style="1" customWidth="1"/>
    <col min="2" max="2" width="6.710937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8" customWidth="1"/>
    <col min="21" max="21" width="3.7109375" style="121" customWidth="1"/>
    <col min="22" max="25" width="3.7109375" style="48" customWidth="1"/>
    <col min="26" max="52" width="3.7109375" style="1" customWidth="1"/>
    <col min="53" max="53" width="3.7109375" style="120" customWidth="1"/>
    <col min="54" max="154" width="3.7109375" style="1" customWidth="1"/>
    <col min="155" max="1146" width="10.7109375" style="1" customWidth="1"/>
    <col min="1147" max="16384" width="9.140625" style="1"/>
  </cols>
  <sheetData>
    <row r="1" spans="2:154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154" ht="15" customHeight="1" thickBot="1" x14ac:dyDescent="0.25">
      <c r="B2" s="19"/>
      <c r="C2" s="19"/>
      <c r="D2" s="55" t="s">
        <v>39</v>
      </c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8"/>
    </row>
    <row r="3" spans="2:154" ht="15" customHeight="1" thickBot="1" x14ac:dyDescent="0.25">
      <c r="B3" s="19"/>
      <c r="C3" s="19"/>
      <c r="D3" s="41" t="s">
        <v>15</v>
      </c>
      <c r="E3" s="42">
        <v>0</v>
      </c>
      <c r="F3" s="42">
        <v>0.5</v>
      </c>
      <c r="G3" s="42">
        <v>2.5</v>
      </c>
      <c r="H3" s="42">
        <v>7.5</v>
      </c>
      <c r="I3" s="42">
        <v>15</v>
      </c>
      <c r="J3" s="42">
        <v>25</v>
      </c>
      <c r="K3" s="42">
        <v>35</v>
      </c>
      <c r="L3" s="42">
        <v>70</v>
      </c>
      <c r="M3" s="17"/>
      <c r="N3" s="19"/>
      <c r="O3" s="19"/>
      <c r="P3" s="19"/>
    </row>
    <row r="4" spans="2:154" ht="15" customHeight="1" thickBot="1" x14ac:dyDescent="0.25">
      <c r="B4" s="19"/>
      <c r="C4" s="19"/>
      <c r="D4" s="43"/>
      <c r="E4" s="44">
        <v>0</v>
      </c>
      <c r="F4" s="45" t="s">
        <v>0</v>
      </c>
      <c r="G4" s="45" t="s">
        <v>1</v>
      </c>
      <c r="H4" s="45" t="s">
        <v>2</v>
      </c>
      <c r="I4" s="45" t="s">
        <v>3</v>
      </c>
      <c r="J4" s="45" t="s">
        <v>4</v>
      </c>
      <c r="K4" s="45" t="s">
        <v>5</v>
      </c>
      <c r="L4" s="46" t="s">
        <v>6</v>
      </c>
      <c r="M4" s="47" t="s">
        <v>7</v>
      </c>
      <c r="N4" s="19"/>
      <c r="O4" s="19"/>
      <c r="P4" s="19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121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</row>
    <row r="5" spans="2:154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V5" s="130" t="s">
        <v>12</v>
      </c>
      <c r="W5" s="115"/>
      <c r="X5" s="115"/>
      <c r="Y5" s="192" t="s">
        <v>12</v>
      </c>
      <c r="Z5" s="192"/>
      <c r="AA5" s="192"/>
      <c r="AB5" s="192"/>
      <c r="AC5" s="192"/>
      <c r="AD5" s="126"/>
      <c r="AE5" s="126"/>
      <c r="AF5" s="127"/>
      <c r="AG5" s="192" t="s">
        <v>12</v>
      </c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48"/>
      <c r="AW5" s="48"/>
      <c r="AX5" s="48"/>
      <c r="AY5" s="48"/>
      <c r="AZ5" s="48"/>
      <c r="BA5" s="121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</row>
    <row r="6" spans="2:154" ht="15" customHeight="1" x14ac:dyDescent="0.2">
      <c r="B6" s="190" t="s">
        <v>31</v>
      </c>
      <c r="C6" s="19"/>
      <c r="D6" s="30"/>
      <c r="E6" s="3">
        <v>3</v>
      </c>
      <c r="F6" s="4">
        <v>20</v>
      </c>
      <c r="G6" s="4">
        <v>43</v>
      </c>
      <c r="H6" s="4">
        <v>31</v>
      </c>
      <c r="I6" s="4">
        <v>29</v>
      </c>
      <c r="J6" s="4">
        <v>24</v>
      </c>
      <c r="K6" s="4">
        <v>18</v>
      </c>
      <c r="L6" s="5">
        <v>21</v>
      </c>
      <c r="M6" s="6">
        <v>189</v>
      </c>
      <c r="N6" s="18"/>
      <c r="O6" s="89" t="s">
        <v>57</v>
      </c>
      <c r="P6" s="99" t="s">
        <v>58</v>
      </c>
      <c r="Q6" s="31"/>
      <c r="V6" s="130">
        <v>0.5</v>
      </c>
      <c r="W6" s="116"/>
      <c r="X6" s="116"/>
      <c r="Y6" s="193">
        <v>2.5</v>
      </c>
      <c r="Z6" s="193"/>
      <c r="AA6" s="193"/>
      <c r="AB6" s="193"/>
      <c r="AC6" s="193"/>
      <c r="AD6" s="128"/>
      <c r="AE6" s="128"/>
      <c r="AF6" s="127"/>
      <c r="AG6" s="193">
        <v>7.5</v>
      </c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48"/>
      <c r="AW6" s="48"/>
      <c r="AX6" s="48"/>
      <c r="AY6" s="48"/>
      <c r="AZ6" s="48"/>
      <c r="BA6" s="121"/>
      <c r="BB6" s="117">
        <v>1</v>
      </c>
      <c r="BC6" s="117">
        <v>2</v>
      </c>
      <c r="BD6" s="117">
        <v>3</v>
      </c>
      <c r="BE6" s="117">
        <v>4</v>
      </c>
      <c r="BF6" s="117">
        <v>5</v>
      </c>
      <c r="BG6" s="117">
        <v>6</v>
      </c>
      <c r="BH6" s="117">
        <v>7</v>
      </c>
      <c r="BI6" s="117">
        <v>8</v>
      </c>
      <c r="BJ6" s="117">
        <v>9</v>
      </c>
      <c r="BK6" s="117">
        <v>10</v>
      </c>
      <c r="BL6" s="117">
        <v>11</v>
      </c>
      <c r="BM6" s="117">
        <v>12</v>
      </c>
      <c r="BN6" s="117">
        <v>13</v>
      </c>
      <c r="BO6" s="117">
        <v>14</v>
      </c>
      <c r="BP6" s="117">
        <v>15</v>
      </c>
      <c r="BQ6" s="117">
        <v>16</v>
      </c>
      <c r="BR6" s="117">
        <v>17</v>
      </c>
      <c r="BS6" s="117">
        <v>18</v>
      </c>
      <c r="BT6" s="117">
        <v>19</v>
      </c>
      <c r="BU6" s="117">
        <v>20</v>
      </c>
      <c r="BV6" s="117">
        <v>21</v>
      </c>
      <c r="BW6" s="117">
        <v>22</v>
      </c>
      <c r="BX6" s="117">
        <v>23</v>
      </c>
      <c r="BY6" s="117">
        <v>24</v>
      </c>
      <c r="BZ6" s="117">
        <v>25</v>
      </c>
      <c r="CA6" s="117">
        <v>26</v>
      </c>
      <c r="CB6" s="117">
        <v>27</v>
      </c>
      <c r="CC6" s="117">
        <v>28</v>
      </c>
      <c r="CD6" s="117">
        <v>29</v>
      </c>
      <c r="CE6" s="117">
        <v>30</v>
      </c>
      <c r="CF6" s="117">
        <v>31</v>
      </c>
      <c r="CG6" s="117">
        <v>32</v>
      </c>
      <c r="CH6" s="117">
        <v>33</v>
      </c>
      <c r="CI6" s="117">
        <v>34</v>
      </c>
      <c r="CJ6" s="117">
        <v>35</v>
      </c>
      <c r="CK6" s="117">
        <v>36</v>
      </c>
      <c r="CL6" s="117">
        <v>37</v>
      </c>
      <c r="CM6" s="117">
        <v>38</v>
      </c>
      <c r="CN6" s="117">
        <v>39</v>
      </c>
      <c r="CO6" s="117">
        <v>40</v>
      </c>
      <c r="CP6" s="117">
        <v>41</v>
      </c>
      <c r="CQ6" s="117">
        <v>42</v>
      </c>
      <c r="CR6" s="117">
        <v>43</v>
      </c>
      <c r="CS6" s="117">
        <v>44</v>
      </c>
      <c r="CT6" s="117">
        <v>45</v>
      </c>
      <c r="CU6" s="117">
        <v>46</v>
      </c>
      <c r="CV6" s="117">
        <v>47</v>
      </c>
      <c r="CW6" s="117">
        <v>48</v>
      </c>
      <c r="CX6" s="117">
        <v>49</v>
      </c>
      <c r="CY6" s="117">
        <v>50</v>
      </c>
      <c r="CZ6" s="117">
        <v>51</v>
      </c>
      <c r="DA6" s="117">
        <v>52</v>
      </c>
      <c r="DB6" s="117">
        <v>53</v>
      </c>
      <c r="DC6" s="117">
        <v>54</v>
      </c>
      <c r="DD6" s="117">
        <v>55</v>
      </c>
      <c r="DE6" s="117">
        <v>56</v>
      </c>
      <c r="DF6" s="117">
        <v>57</v>
      </c>
      <c r="DG6" s="117">
        <v>58</v>
      </c>
      <c r="DH6" s="117">
        <v>59</v>
      </c>
      <c r="DI6" s="117">
        <v>60</v>
      </c>
      <c r="DJ6" s="117">
        <v>61</v>
      </c>
      <c r="DK6" s="117">
        <v>62</v>
      </c>
      <c r="DL6" s="117">
        <v>63</v>
      </c>
      <c r="DM6" s="117">
        <v>64</v>
      </c>
      <c r="DN6" s="117">
        <v>65</v>
      </c>
      <c r="DO6" s="117">
        <v>66</v>
      </c>
      <c r="DP6" s="117">
        <v>67</v>
      </c>
      <c r="DQ6" s="117">
        <v>68</v>
      </c>
      <c r="DR6" s="117">
        <v>69</v>
      </c>
      <c r="DS6" s="117">
        <v>70</v>
      </c>
      <c r="DT6" s="117">
        <v>71</v>
      </c>
      <c r="DU6" s="117">
        <v>72</v>
      </c>
      <c r="DV6" s="117">
        <v>73</v>
      </c>
      <c r="DW6" s="117">
        <v>74</v>
      </c>
      <c r="DX6" s="117">
        <v>75</v>
      </c>
      <c r="DY6" s="117">
        <v>76</v>
      </c>
      <c r="DZ6" s="117">
        <v>77</v>
      </c>
      <c r="EA6" s="117">
        <v>78</v>
      </c>
      <c r="EB6" s="117">
        <v>79</v>
      </c>
      <c r="EC6" s="117">
        <v>80</v>
      </c>
      <c r="ED6" s="117">
        <v>81</v>
      </c>
      <c r="EE6" s="117">
        <v>82</v>
      </c>
      <c r="EF6" s="117">
        <v>83</v>
      </c>
      <c r="EG6" s="117">
        <v>84</v>
      </c>
      <c r="EH6" s="117">
        <v>85</v>
      </c>
      <c r="EI6" s="117">
        <v>86</v>
      </c>
      <c r="EJ6" s="117">
        <v>87</v>
      </c>
      <c r="EK6" s="117">
        <v>88</v>
      </c>
      <c r="EL6" s="117">
        <v>89</v>
      </c>
      <c r="EM6" s="117">
        <v>90</v>
      </c>
      <c r="EN6" s="117">
        <v>91</v>
      </c>
      <c r="EO6" s="117">
        <v>92</v>
      </c>
      <c r="EP6" s="117">
        <v>93</v>
      </c>
      <c r="EQ6" s="117">
        <v>94</v>
      </c>
      <c r="ER6" s="117">
        <v>95</v>
      </c>
      <c r="ES6" s="117">
        <v>96</v>
      </c>
      <c r="ET6" s="117">
        <v>97</v>
      </c>
      <c r="EU6" s="117">
        <v>98</v>
      </c>
      <c r="EV6" s="117">
        <v>99</v>
      </c>
      <c r="EW6" s="117">
        <v>100</v>
      </c>
      <c r="EX6" s="48"/>
    </row>
    <row r="7" spans="2:154" ht="15" customHeight="1" thickBot="1" x14ac:dyDescent="0.25">
      <c r="B7" s="191"/>
      <c r="C7" s="19"/>
      <c r="D7" s="32" t="s">
        <v>13</v>
      </c>
      <c r="E7" s="7">
        <v>1.5873015873015872E-2</v>
      </c>
      <c r="F7" s="8">
        <v>0.10582010582010581</v>
      </c>
      <c r="G7" s="8">
        <v>0.2275132275132275</v>
      </c>
      <c r="H7" s="8">
        <v>0.16402116402116401</v>
      </c>
      <c r="I7" s="8">
        <v>0.15343915343915343</v>
      </c>
      <c r="J7" s="8">
        <v>0.12698412698412698</v>
      </c>
      <c r="K7" s="8">
        <v>9.5238095238095233E-2</v>
      </c>
      <c r="L7" s="9">
        <v>0.1111111111111111</v>
      </c>
      <c r="M7" s="10">
        <v>1</v>
      </c>
      <c r="N7" s="18"/>
      <c r="O7" s="33" t="s">
        <v>10</v>
      </c>
      <c r="P7" s="33" t="s">
        <v>11</v>
      </c>
      <c r="Q7" s="34" t="s">
        <v>9</v>
      </c>
      <c r="U7" s="123">
        <v>0.01</v>
      </c>
      <c r="V7" s="113"/>
      <c r="X7" s="122">
        <v>0.01</v>
      </c>
      <c r="Y7" s="113"/>
      <c r="Z7" s="113"/>
      <c r="AA7" s="113"/>
      <c r="AB7" s="113"/>
      <c r="AC7" s="113"/>
      <c r="AD7" s="48"/>
      <c r="AE7" s="48"/>
      <c r="AF7" s="122">
        <v>0.01</v>
      </c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48"/>
      <c r="AW7" s="48"/>
      <c r="AX7" s="48"/>
      <c r="AY7" s="48"/>
      <c r="AZ7" s="48"/>
      <c r="BA7" s="122">
        <v>0.01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48"/>
    </row>
    <row r="8" spans="2:154" s="19" customFormat="1" ht="15" customHeight="1" thickBot="1" x14ac:dyDescent="0.25">
      <c r="D8" s="98">
        <f>E7</f>
        <v>1.5873015873015872E-2</v>
      </c>
      <c r="E8" s="94">
        <f>E7*E5</f>
        <v>0</v>
      </c>
      <c r="F8" s="94">
        <f>F7*F5</f>
        <v>5.2910052910052907E-2</v>
      </c>
      <c r="G8" s="94">
        <f t="shared" ref="G8:L8" si="0">G7*G5</f>
        <v>0.56878306878306872</v>
      </c>
      <c r="H8" s="94">
        <f t="shared" si="0"/>
        <v>1.23015873015873</v>
      </c>
      <c r="I8" s="94">
        <f t="shared" si="0"/>
        <v>2.3015873015873014</v>
      </c>
      <c r="J8" s="94">
        <f t="shared" si="0"/>
        <v>3.1746031746031744</v>
      </c>
      <c r="K8" s="94">
        <f t="shared" si="0"/>
        <v>3.333333333333333</v>
      </c>
      <c r="L8" s="94">
        <f t="shared" si="0"/>
        <v>7.7777777777777777</v>
      </c>
      <c r="M8" s="95">
        <f>SUM(E8:L8)</f>
        <v>18.43915343915344</v>
      </c>
      <c r="N8" s="96"/>
      <c r="O8" s="94">
        <f>M8</f>
        <v>18.43915343915344</v>
      </c>
      <c r="P8" s="97">
        <f>D8</f>
        <v>1.5873015873015872E-2</v>
      </c>
      <c r="Q8" s="69">
        <f>O8/P8</f>
        <v>1161.6666666666667</v>
      </c>
      <c r="S8" s="48"/>
      <c r="T8" s="48"/>
      <c r="U8" s="123">
        <v>0.02</v>
      </c>
      <c r="V8" s="113"/>
      <c r="W8" s="48"/>
      <c r="X8" s="122">
        <v>0.02</v>
      </c>
      <c r="Y8" s="113"/>
      <c r="Z8" s="113"/>
      <c r="AA8" s="113"/>
      <c r="AB8" s="113"/>
      <c r="AC8" s="113"/>
      <c r="AD8" s="48"/>
      <c r="AE8" s="48"/>
      <c r="AF8" s="122">
        <v>0.02</v>
      </c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48"/>
      <c r="AW8" s="48"/>
      <c r="AX8" s="48"/>
      <c r="AY8" s="48"/>
      <c r="AZ8" s="48"/>
      <c r="BA8" s="122">
        <v>0.02</v>
      </c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48"/>
    </row>
    <row r="9" spans="2:154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8"/>
      <c r="T9" s="48"/>
      <c r="U9" s="123">
        <v>0.03</v>
      </c>
      <c r="V9" s="113"/>
      <c r="W9" s="48"/>
      <c r="X9" s="122">
        <v>0.03</v>
      </c>
      <c r="Y9" s="113"/>
      <c r="Z9" s="113"/>
      <c r="AA9" s="113"/>
      <c r="AB9" s="113"/>
      <c r="AC9" s="113"/>
      <c r="AD9" s="48"/>
      <c r="AE9" s="48"/>
      <c r="AF9" s="122">
        <v>0.03</v>
      </c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48"/>
      <c r="AW9" s="48"/>
      <c r="AX9" s="48"/>
      <c r="AY9" s="48"/>
      <c r="AZ9" s="48"/>
      <c r="BA9" s="122">
        <v>0.03</v>
      </c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48"/>
    </row>
    <row r="10" spans="2:154" ht="15" customHeight="1" x14ac:dyDescent="0.2">
      <c r="B10" s="190" t="s">
        <v>32</v>
      </c>
      <c r="C10" s="19"/>
      <c r="D10" s="39"/>
      <c r="E10" s="11">
        <v>0</v>
      </c>
      <c r="F10" s="4">
        <v>2</v>
      </c>
      <c r="G10" s="12">
        <v>19</v>
      </c>
      <c r="H10" s="4">
        <v>30</v>
      </c>
      <c r="I10" s="4">
        <v>37</v>
      </c>
      <c r="J10" s="4">
        <v>26</v>
      </c>
      <c r="K10" s="4">
        <v>32</v>
      </c>
      <c r="L10" s="13">
        <v>45</v>
      </c>
      <c r="M10" s="6">
        <v>191</v>
      </c>
      <c r="N10" s="18"/>
      <c r="O10" s="89" t="s">
        <v>57</v>
      </c>
      <c r="P10" s="99" t="s">
        <v>58</v>
      </c>
      <c r="Q10" s="31"/>
      <c r="U10" s="123">
        <v>0.04</v>
      </c>
      <c r="V10" s="113"/>
      <c r="X10" s="122">
        <v>0.04</v>
      </c>
      <c r="Y10" s="113"/>
      <c r="Z10" s="113"/>
      <c r="AA10" s="113"/>
      <c r="AB10" s="113"/>
      <c r="AC10" s="113"/>
      <c r="AD10" s="48"/>
      <c r="AE10" s="48"/>
      <c r="AF10" s="122">
        <v>0.04</v>
      </c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48"/>
      <c r="AW10" s="48"/>
      <c r="AX10" s="48"/>
      <c r="AY10" s="48"/>
      <c r="AZ10" s="48"/>
      <c r="BA10" s="122">
        <v>0.04</v>
      </c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48"/>
    </row>
    <row r="11" spans="2:154" ht="15" customHeight="1" thickBot="1" x14ac:dyDescent="0.25">
      <c r="B11" s="191"/>
      <c r="C11" s="19"/>
      <c r="D11" s="32" t="s">
        <v>13</v>
      </c>
      <c r="E11" s="14">
        <v>0</v>
      </c>
      <c r="F11" s="8">
        <v>1.0471204188481676E-2</v>
      </c>
      <c r="G11" s="15">
        <v>9.947643979057591E-2</v>
      </c>
      <c r="H11" s="8">
        <v>0.15706806282722513</v>
      </c>
      <c r="I11" s="8">
        <v>0.193717277486911</v>
      </c>
      <c r="J11" s="8">
        <v>0.13612565445026178</v>
      </c>
      <c r="K11" s="8">
        <v>0.16753926701570682</v>
      </c>
      <c r="L11" s="16">
        <v>0.2356020942408377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U11" s="123">
        <v>0.05</v>
      </c>
      <c r="V11" s="113"/>
      <c r="X11" s="122">
        <v>0.05</v>
      </c>
      <c r="Y11" s="113"/>
      <c r="Z11" s="113"/>
      <c r="AA11" s="113"/>
      <c r="AB11" s="113"/>
      <c r="AC11" s="113"/>
      <c r="AD11" s="48"/>
      <c r="AE11" s="48"/>
      <c r="AF11" s="122">
        <v>0.05</v>
      </c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48"/>
      <c r="AW11" s="48"/>
      <c r="AX11" s="48"/>
      <c r="AY11" s="48"/>
      <c r="AZ11" s="48"/>
      <c r="BA11" s="122">
        <v>0.05</v>
      </c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48"/>
    </row>
    <row r="12" spans="2:154" ht="15" customHeight="1" thickBot="1" x14ac:dyDescent="0.25">
      <c r="B12" s="19"/>
      <c r="C12" s="19"/>
      <c r="D12" s="98">
        <f>G11</f>
        <v>9.947643979057591E-2</v>
      </c>
      <c r="E12" s="94">
        <f>E11*E9</f>
        <v>0</v>
      </c>
      <c r="F12" s="94">
        <f>F11*F9</f>
        <v>2.0942408376963352E-2</v>
      </c>
      <c r="G12" s="94">
        <f t="shared" ref="G12:L12" si="1">G11*G9</f>
        <v>0</v>
      </c>
      <c r="H12" s="94">
        <f t="shared" si="1"/>
        <v>0.78534031413612571</v>
      </c>
      <c r="I12" s="94">
        <f t="shared" si="1"/>
        <v>2.4214659685863875</v>
      </c>
      <c r="J12" s="94">
        <f t="shared" si="1"/>
        <v>3.0628272251308903</v>
      </c>
      <c r="K12" s="94">
        <f t="shared" si="1"/>
        <v>5.4450261780104716</v>
      </c>
      <c r="L12" s="94">
        <f t="shared" si="1"/>
        <v>15.903141361256544</v>
      </c>
      <c r="M12" s="95">
        <f>SUM(E12:L12)</f>
        <v>27.638743455497384</v>
      </c>
      <c r="N12" s="96"/>
      <c r="O12" s="94">
        <f>M12</f>
        <v>27.638743455497384</v>
      </c>
      <c r="P12" s="97">
        <f>D12</f>
        <v>9.947643979057591E-2</v>
      </c>
      <c r="Q12" s="69">
        <f>O12/P12</f>
        <v>277.84210526315792</v>
      </c>
      <c r="U12" s="123">
        <v>0.06</v>
      </c>
      <c r="V12" s="113"/>
      <c r="X12" s="122">
        <v>0.06</v>
      </c>
      <c r="Y12" s="113"/>
      <c r="Z12" s="113"/>
      <c r="AA12" s="113"/>
      <c r="AB12" s="113"/>
      <c r="AC12" s="113"/>
      <c r="AD12" s="48"/>
      <c r="AE12" s="48"/>
      <c r="AF12" s="122">
        <v>0.06</v>
      </c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48"/>
      <c r="AW12" s="48"/>
      <c r="AX12" s="48"/>
      <c r="AY12" s="48"/>
      <c r="AZ12" s="48"/>
      <c r="BA12" s="122">
        <v>0.06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48"/>
    </row>
    <row r="13" spans="2:154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U13" s="123">
        <v>7.0000000000000007E-2</v>
      </c>
      <c r="V13" s="113"/>
      <c r="X13" s="122">
        <v>7.0000000000000007E-2</v>
      </c>
      <c r="Y13" s="113"/>
      <c r="Z13" s="113"/>
      <c r="AA13" s="113"/>
      <c r="AB13" s="113"/>
      <c r="AC13" s="113"/>
      <c r="AD13" s="48"/>
      <c r="AE13" s="48"/>
      <c r="AF13" s="122">
        <v>7.0000000000000007E-2</v>
      </c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48"/>
      <c r="AW13" s="48"/>
      <c r="AX13" s="48"/>
      <c r="AY13" s="48"/>
      <c r="AZ13" s="48"/>
      <c r="BA13" s="122">
        <v>7.0000000000000007E-2</v>
      </c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48"/>
    </row>
    <row r="14" spans="2:154" ht="15" customHeight="1" x14ac:dyDescent="0.2">
      <c r="B14" s="190" t="s">
        <v>33</v>
      </c>
      <c r="C14" s="19"/>
      <c r="D14" s="39"/>
      <c r="E14" s="11">
        <v>26</v>
      </c>
      <c r="F14" s="12">
        <v>49</v>
      </c>
      <c r="G14" s="4">
        <v>43</v>
      </c>
      <c r="H14" s="4">
        <v>18</v>
      </c>
      <c r="I14" s="4">
        <v>22</v>
      </c>
      <c r="J14" s="4">
        <v>14</v>
      </c>
      <c r="K14" s="4">
        <v>11</v>
      </c>
      <c r="L14" s="5">
        <v>8</v>
      </c>
      <c r="M14" s="6">
        <v>191</v>
      </c>
      <c r="N14" s="18"/>
      <c r="O14" s="89" t="s">
        <v>57</v>
      </c>
      <c r="P14" s="99" t="s">
        <v>58</v>
      </c>
      <c r="Q14" s="31"/>
      <c r="U14" s="123">
        <v>0.08</v>
      </c>
      <c r="V14" s="113"/>
      <c r="X14" s="122">
        <v>0.08</v>
      </c>
      <c r="Y14" s="113"/>
      <c r="Z14" s="113"/>
      <c r="AA14" s="113"/>
      <c r="AB14" s="113"/>
      <c r="AC14" s="113"/>
      <c r="AD14" s="48"/>
      <c r="AE14" s="48"/>
      <c r="AF14" s="122">
        <v>0.08</v>
      </c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48"/>
      <c r="AW14" s="48"/>
      <c r="AX14" s="48"/>
      <c r="AY14" s="48"/>
      <c r="AZ14" s="48"/>
      <c r="BA14" s="122">
        <v>0.08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48"/>
    </row>
    <row r="15" spans="2:154" ht="15" customHeight="1" thickBot="1" x14ac:dyDescent="0.25">
      <c r="B15" s="191"/>
      <c r="C15" s="19"/>
      <c r="D15" s="32" t="s">
        <v>13</v>
      </c>
      <c r="E15" s="14">
        <v>0.13612565445026178</v>
      </c>
      <c r="F15" s="15">
        <v>0.25654450261780104</v>
      </c>
      <c r="G15" s="21">
        <v>0.22513089005235601</v>
      </c>
      <c r="H15" s="8">
        <v>9.4240837696335081E-2</v>
      </c>
      <c r="I15" s="8">
        <v>0.11518324607329843</v>
      </c>
      <c r="J15" s="8">
        <v>7.3298429319371722E-2</v>
      </c>
      <c r="K15" s="8">
        <v>5.7591623036649213E-2</v>
      </c>
      <c r="L15" s="16">
        <v>4.1884816753926704E-2</v>
      </c>
      <c r="M15" s="10">
        <v>1</v>
      </c>
      <c r="N15" s="18"/>
      <c r="O15" s="33" t="s">
        <v>10</v>
      </c>
      <c r="P15" s="33" t="s">
        <v>11</v>
      </c>
      <c r="Q15" s="34" t="s">
        <v>9</v>
      </c>
      <c r="U15" s="123">
        <v>0.09</v>
      </c>
      <c r="V15" s="113"/>
      <c r="X15" s="122">
        <v>0.09</v>
      </c>
      <c r="Y15" s="113"/>
      <c r="Z15" s="113"/>
      <c r="AA15" s="113"/>
      <c r="AB15" s="113"/>
      <c r="AC15" s="113"/>
      <c r="AD15" s="48"/>
      <c r="AE15" s="48"/>
      <c r="AF15" s="122">
        <v>0.09</v>
      </c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48"/>
      <c r="AW15" s="48"/>
      <c r="AX15" s="48"/>
      <c r="AY15" s="48"/>
      <c r="AZ15" s="48"/>
      <c r="BA15" s="122">
        <v>0.09</v>
      </c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48"/>
    </row>
    <row r="16" spans="2:154" ht="15" customHeight="1" thickBot="1" x14ac:dyDescent="0.25">
      <c r="B16" s="19"/>
      <c r="C16" s="19"/>
      <c r="D16" s="98">
        <f>G15</f>
        <v>0.22513089005235601</v>
      </c>
      <c r="E16" s="94">
        <f>E15*E13</f>
        <v>6.8062827225130892E-2</v>
      </c>
      <c r="F16" s="94">
        <f>F15*F13</f>
        <v>0</v>
      </c>
      <c r="G16" s="94">
        <f t="shared" ref="G16:L16" si="2">G15*G13</f>
        <v>0.45026178010471202</v>
      </c>
      <c r="H16" s="94">
        <f t="shared" si="2"/>
        <v>0.65968586387434558</v>
      </c>
      <c r="I16" s="94">
        <f t="shared" si="2"/>
        <v>1.6701570680628273</v>
      </c>
      <c r="J16" s="94">
        <f t="shared" si="2"/>
        <v>1.7958115183246073</v>
      </c>
      <c r="K16" s="94">
        <f t="shared" si="2"/>
        <v>1.9869109947643979</v>
      </c>
      <c r="L16" s="94">
        <f t="shared" si="2"/>
        <v>2.9109947643979059</v>
      </c>
      <c r="M16" s="95">
        <f>SUM(E16:L16)</f>
        <v>9.5418848167539281</v>
      </c>
      <c r="N16" s="96"/>
      <c r="O16" s="94">
        <f>M16</f>
        <v>9.5418848167539281</v>
      </c>
      <c r="P16" s="97">
        <f>D16</f>
        <v>0.22513089005235601</v>
      </c>
      <c r="Q16" s="69">
        <f>O16/P16</f>
        <v>42.383720930232563</v>
      </c>
      <c r="U16" s="123">
        <v>0.1</v>
      </c>
      <c r="V16" s="113"/>
      <c r="X16" s="122">
        <v>0.1</v>
      </c>
      <c r="Y16" s="113"/>
      <c r="Z16" s="113"/>
      <c r="AA16" s="113"/>
      <c r="AB16" s="113"/>
      <c r="AC16" s="113"/>
      <c r="AD16" s="48"/>
      <c r="AE16" s="48"/>
      <c r="AF16" s="122">
        <v>0.1</v>
      </c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48"/>
      <c r="AW16" s="48"/>
      <c r="AX16" s="48"/>
      <c r="AY16" s="48"/>
      <c r="AZ16" s="48"/>
      <c r="BA16" s="122">
        <v>0.1</v>
      </c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48"/>
    </row>
    <row r="17" spans="2:154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X17" s="122">
        <v>0.11</v>
      </c>
      <c r="Y17" s="113"/>
      <c r="Z17" s="113"/>
      <c r="AA17" s="113"/>
      <c r="AB17" s="113"/>
      <c r="AC17" s="113"/>
      <c r="AD17" s="48"/>
      <c r="AE17" s="48"/>
      <c r="AF17" s="122">
        <v>0.11</v>
      </c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48"/>
      <c r="AW17" s="48"/>
      <c r="AX17" s="48"/>
      <c r="AY17" s="48"/>
      <c r="AZ17" s="48"/>
      <c r="BA17" s="122">
        <v>0.11</v>
      </c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48"/>
    </row>
    <row r="18" spans="2:154" ht="15" customHeight="1" x14ac:dyDescent="0.2">
      <c r="B18" s="190" t="s">
        <v>34</v>
      </c>
      <c r="C18" s="19"/>
      <c r="D18" s="39"/>
      <c r="E18" s="11">
        <v>0</v>
      </c>
      <c r="F18" s="12">
        <v>8</v>
      </c>
      <c r="G18" s="4">
        <v>41</v>
      </c>
      <c r="H18" s="4">
        <v>37</v>
      </c>
      <c r="I18" s="4">
        <v>26</v>
      </c>
      <c r="J18" s="4">
        <v>32</v>
      </c>
      <c r="K18" s="4">
        <v>31</v>
      </c>
      <c r="L18" s="5">
        <v>16</v>
      </c>
      <c r="M18" s="6">
        <v>191</v>
      </c>
      <c r="N18" s="18"/>
      <c r="O18" s="89" t="s">
        <v>57</v>
      </c>
      <c r="P18" s="99" t="s">
        <v>58</v>
      </c>
      <c r="Q18" s="31"/>
      <c r="X18" s="122">
        <v>0.12</v>
      </c>
      <c r="Y18" s="113"/>
      <c r="Z18" s="113"/>
      <c r="AA18" s="113"/>
      <c r="AB18" s="113"/>
      <c r="AC18" s="113"/>
      <c r="AD18" s="48"/>
      <c r="AE18" s="48"/>
      <c r="AF18" s="122">
        <v>0.12</v>
      </c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48"/>
      <c r="AW18" s="48"/>
      <c r="AX18" s="48"/>
      <c r="AY18" s="48"/>
      <c r="AZ18" s="48"/>
      <c r="BA18" s="122">
        <v>0.12</v>
      </c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48"/>
    </row>
    <row r="19" spans="2:154" ht="15" customHeight="1" thickBot="1" x14ac:dyDescent="0.25">
      <c r="B19" s="191"/>
      <c r="C19" s="19"/>
      <c r="D19" s="32" t="s">
        <v>13</v>
      </c>
      <c r="E19" s="14">
        <v>0</v>
      </c>
      <c r="F19" s="15">
        <v>4.1884816753926704E-2</v>
      </c>
      <c r="G19" s="21">
        <v>0.21465968586387435</v>
      </c>
      <c r="H19" s="8">
        <v>0.193717277486911</v>
      </c>
      <c r="I19" s="8">
        <v>0.13612565445026178</v>
      </c>
      <c r="J19" s="8">
        <v>0.16753926701570682</v>
      </c>
      <c r="K19" s="8">
        <v>0.16230366492146597</v>
      </c>
      <c r="L19" s="16">
        <v>8.3769633507853408E-2</v>
      </c>
      <c r="M19" s="10">
        <v>1.0000000000000002</v>
      </c>
      <c r="N19" s="18"/>
      <c r="O19" s="33" t="s">
        <v>10</v>
      </c>
      <c r="P19" s="33" t="s">
        <v>11</v>
      </c>
      <c r="Q19" s="34" t="s">
        <v>9</v>
      </c>
      <c r="X19" s="122">
        <v>0.13</v>
      </c>
      <c r="Y19" s="113"/>
      <c r="Z19" s="113"/>
      <c r="AA19" s="113"/>
      <c r="AB19" s="113"/>
      <c r="AC19" s="113"/>
      <c r="AD19" s="48"/>
      <c r="AE19" s="48"/>
      <c r="AF19" s="122">
        <v>0.13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48"/>
      <c r="AW19" s="48"/>
      <c r="AX19" s="48"/>
      <c r="AY19" s="48"/>
      <c r="AZ19" s="48"/>
      <c r="BA19" s="122">
        <v>0.13</v>
      </c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48"/>
    </row>
    <row r="20" spans="2:154" s="17" customFormat="1" ht="15" customHeight="1" thickBot="1" x14ac:dyDescent="0.25">
      <c r="D20" s="98">
        <f>G19</f>
        <v>0.21465968586387435</v>
      </c>
      <c r="E20" s="94">
        <f>E19*E17</f>
        <v>0</v>
      </c>
      <c r="F20" s="94">
        <f>F19*F17</f>
        <v>0</v>
      </c>
      <c r="G20" s="94">
        <f t="shared" ref="G20:L20" si="3">G19*G17</f>
        <v>0.4293193717277487</v>
      </c>
      <c r="H20" s="94">
        <f t="shared" si="3"/>
        <v>1.3560209424083771</v>
      </c>
      <c r="I20" s="94">
        <f t="shared" si="3"/>
        <v>1.9738219895287958</v>
      </c>
      <c r="J20" s="94">
        <f t="shared" si="3"/>
        <v>4.1047120418848166</v>
      </c>
      <c r="K20" s="94">
        <f t="shared" si="3"/>
        <v>5.5994764397905765</v>
      </c>
      <c r="L20" s="94">
        <f t="shared" si="3"/>
        <v>5.8219895287958119</v>
      </c>
      <c r="M20" s="95">
        <f>SUM(E20:L20)</f>
        <v>19.285340314136125</v>
      </c>
      <c r="N20" s="96"/>
      <c r="O20" s="94">
        <f>M20</f>
        <v>19.285340314136125</v>
      </c>
      <c r="P20" s="97">
        <f>D20</f>
        <v>0.21465968586387435</v>
      </c>
      <c r="Q20" s="69">
        <f>O20/P20</f>
        <v>89.841463414634134</v>
      </c>
      <c r="S20" s="48"/>
      <c r="T20" s="48"/>
      <c r="U20" s="121"/>
      <c r="V20" s="48"/>
      <c r="W20" s="48"/>
      <c r="X20" s="122">
        <v>0.14000000000000001</v>
      </c>
      <c r="Y20" s="113"/>
      <c r="Z20" s="113"/>
      <c r="AA20" s="113"/>
      <c r="AB20" s="113"/>
      <c r="AC20" s="113"/>
      <c r="AD20" s="48"/>
      <c r="AE20" s="48"/>
      <c r="AF20" s="122">
        <v>0.14000000000000001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48"/>
      <c r="AW20" s="48"/>
      <c r="AX20" s="48"/>
      <c r="AY20" s="48"/>
      <c r="AZ20" s="48"/>
      <c r="BA20" s="122">
        <v>0.14000000000000001</v>
      </c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48"/>
    </row>
    <row r="21" spans="2:154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8"/>
      <c r="T21" s="48"/>
      <c r="U21" s="121"/>
      <c r="V21" s="48"/>
      <c r="W21" s="48"/>
      <c r="X21" s="122">
        <v>0.15</v>
      </c>
      <c r="Y21" s="113"/>
      <c r="Z21" s="113"/>
      <c r="AA21" s="113"/>
      <c r="AB21" s="113"/>
      <c r="AC21" s="113"/>
      <c r="AD21" s="48"/>
      <c r="AE21" s="48"/>
      <c r="AF21" s="122">
        <v>0.15</v>
      </c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48"/>
      <c r="AW21" s="48"/>
      <c r="AX21" s="48"/>
      <c r="AY21" s="48"/>
      <c r="AZ21" s="48"/>
      <c r="BA21" s="122">
        <v>0.15</v>
      </c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48"/>
    </row>
    <row r="22" spans="2:154" ht="15" customHeight="1" x14ac:dyDescent="0.2">
      <c r="B22" s="194" t="s">
        <v>35</v>
      </c>
      <c r="C22" s="19"/>
      <c r="D22" s="39"/>
      <c r="E22" s="3">
        <v>7</v>
      </c>
      <c r="F22" s="4">
        <v>25</v>
      </c>
      <c r="G22" s="4">
        <v>46</v>
      </c>
      <c r="H22" s="4">
        <v>37</v>
      </c>
      <c r="I22" s="4">
        <v>31</v>
      </c>
      <c r="J22" s="4">
        <v>20</v>
      </c>
      <c r="K22" s="4">
        <v>12</v>
      </c>
      <c r="L22" s="5">
        <v>13</v>
      </c>
      <c r="M22" s="6">
        <v>191</v>
      </c>
      <c r="N22" s="18"/>
      <c r="O22" s="89" t="s">
        <v>57</v>
      </c>
      <c r="P22" s="99" t="s">
        <v>58</v>
      </c>
      <c r="Q22" s="31"/>
      <c r="X22" s="122">
        <v>0.16</v>
      </c>
      <c r="Y22" s="113"/>
      <c r="Z22" s="113"/>
      <c r="AA22" s="113"/>
      <c r="AB22" s="113"/>
      <c r="AC22" s="113"/>
      <c r="AD22" s="48"/>
      <c r="AE22" s="48"/>
      <c r="AF22" s="122">
        <v>0.16</v>
      </c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48"/>
      <c r="AW22" s="48"/>
      <c r="AX22" s="48"/>
      <c r="AY22" s="48"/>
      <c r="AZ22" s="48"/>
      <c r="BA22" s="122">
        <v>0.16</v>
      </c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48"/>
    </row>
    <row r="23" spans="2:154" ht="15" customHeight="1" thickBot="1" x14ac:dyDescent="0.25">
      <c r="B23" s="195"/>
      <c r="C23" s="19"/>
      <c r="D23" s="32" t="s">
        <v>13</v>
      </c>
      <c r="E23" s="7">
        <v>3.6649214659685861E-2</v>
      </c>
      <c r="F23" s="8">
        <v>0.13089005235602094</v>
      </c>
      <c r="G23" s="8">
        <v>0.24083769633507854</v>
      </c>
      <c r="H23" s="8">
        <v>0.193717277486911</v>
      </c>
      <c r="I23" s="8">
        <v>0.16230366492146597</v>
      </c>
      <c r="J23" s="8">
        <v>0.10471204188481675</v>
      </c>
      <c r="K23" s="8">
        <v>6.2827225130890049E-2</v>
      </c>
      <c r="L23" s="9">
        <v>6.8062827225130892E-2</v>
      </c>
      <c r="M23" s="10">
        <v>1</v>
      </c>
      <c r="N23" s="18"/>
      <c r="O23" s="33" t="s">
        <v>10</v>
      </c>
      <c r="P23" s="33" t="s">
        <v>11</v>
      </c>
      <c r="Q23" s="34" t="s">
        <v>9</v>
      </c>
      <c r="X23" s="122">
        <v>0.17</v>
      </c>
      <c r="Y23" s="113"/>
      <c r="Z23" s="113"/>
      <c r="AA23" s="113"/>
      <c r="AB23" s="113"/>
      <c r="AC23" s="113"/>
      <c r="AD23" s="48"/>
      <c r="AE23" s="48"/>
      <c r="AF23" s="114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9"/>
      <c r="AW23" s="49"/>
      <c r="AX23" s="49"/>
      <c r="AY23" s="49"/>
      <c r="AZ23" s="49"/>
      <c r="BA23" s="122">
        <v>0.17</v>
      </c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48"/>
    </row>
    <row r="24" spans="2:154" ht="15" customHeight="1" thickBot="1" x14ac:dyDescent="0.25">
      <c r="B24" s="19"/>
      <c r="C24" s="19"/>
      <c r="D24" s="98">
        <f>E23</f>
        <v>3.6649214659685861E-2</v>
      </c>
      <c r="E24" s="94">
        <f>E23*E21</f>
        <v>0</v>
      </c>
      <c r="F24" s="94">
        <f>F23*F21</f>
        <v>6.5445026178010471E-2</v>
      </c>
      <c r="G24" s="94">
        <f t="shared" ref="G24:L24" si="4">G23*G21</f>
        <v>0.60209424083769636</v>
      </c>
      <c r="H24" s="94">
        <f t="shared" si="4"/>
        <v>1.4528795811518325</v>
      </c>
      <c r="I24" s="94">
        <f t="shared" si="4"/>
        <v>2.4345549738219896</v>
      </c>
      <c r="J24" s="94">
        <f t="shared" si="4"/>
        <v>2.6178010471204187</v>
      </c>
      <c r="K24" s="94">
        <f t="shared" si="4"/>
        <v>2.1989528795811517</v>
      </c>
      <c r="L24" s="94">
        <f t="shared" si="4"/>
        <v>4.7643979057591626</v>
      </c>
      <c r="M24" s="95">
        <f>SUM(E24:L24)</f>
        <v>14.136125654450263</v>
      </c>
      <c r="N24" s="96"/>
      <c r="O24" s="94">
        <f>M24</f>
        <v>14.136125654450263</v>
      </c>
      <c r="P24" s="97">
        <f>D24</f>
        <v>3.6649214659685861E-2</v>
      </c>
      <c r="Q24" s="69">
        <f>O24/P24</f>
        <v>385.71428571428578</v>
      </c>
      <c r="X24" s="122">
        <v>0.18</v>
      </c>
      <c r="Y24" s="113"/>
      <c r="Z24" s="113"/>
      <c r="AA24" s="113"/>
      <c r="AB24" s="113"/>
      <c r="AC24" s="113"/>
      <c r="AD24" s="48"/>
      <c r="AE24" s="48"/>
      <c r="AF24" s="114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9"/>
      <c r="AW24" s="49"/>
      <c r="AX24" s="49"/>
      <c r="AY24" s="49"/>
      <c r="AZ24" s="49"/>
      <c r="BA24" s="122">
        <v>0.18</v>
      </c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48"/>
    </row>
    <row r="25" spans="2:154" s="19" customFormat="1" ht="15" customHeight="1" thickBot="1" x14ac:dyDescent="0.25">
      <c r="B25" s="84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8"/>
      <c r="T25" s="48"/>
      <c r="U25" s="121"/>
      <c r="V25" s="48"/>
      <c r="W25" s="48"/>
      <c r="X25" s="122">
        <v>0.19</v>
      </c>
      <c r="Y25" s="113"/>
      <c r="Z25" s="113"/>
      <c r="AA25" s="113"/>
      <c r="AB25" s="113"/>
      <c r="AC25" s="113"/>
      <c r="AD25" s="48"/>
      <c r="AE25" s="48"/>
      <c r="AF25" s="114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9"/>
      <c r="AW25" s="49"/>
      <c r="AX25" s="49"/>
      <c r="AY25" s="49"/>
      <c r="AZ25" s="49"/>
      <c r="BA25" s="122">
        <v>0.19</v>
      </c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48"/>
    </row>
    <row r="26" spans="2:154" ht="15" customHeight="1" x14ac:dyDescent="0.2">
      <c r="B26" s="190" t="s">
        <v>36</v>
      </c>
      <c r="C26" s="19"/>
      <c r="D26" s="39"/>
      <c r="E26" s="11">
        <v>3</v>
      </c>
      <c r="F26" s="12">
        <v>26</v>
      </c>
      <c r="G26" s="4">
        <v>38</v>
      </c>
      <c r="H26" s="4">
        <v>23</v>
      </c>
      <c r="I26" s="4">
        <v>16</v>
      </c>
      <c r="J26" s="4">
        <v>21</v>
      </c>
      <c r="K26" s="4">
        <v>22</v>
      </c>
      <c r="L26" s="5">
        <v>42</v>
      </c>
      <c r="M26" s="6">
        <v>191</v>
      </c>
      <c r="N26" s="18"/>
      <c r="O26" s="89" t="s">
        <v>57</v>
      </c>
      <c r="P26" s="99" t="s">
        <v>58</v>
      </c>
      <c r="Q26" s="31"/>
      <c r="X26" s="122">
        <v>0.2</v>
      </c>
      <c r="Y26" s="113"/>
      <c r="Z26" s="113"/>
      <c r="AA26" s="113"/>
      <c r="AB26" s="113"/>
      <c r="AC26" s="113"/>
      <c r="AD26" s="48"/>
      <c r="AE26" s="48"/>
      <c r="AF26" s="114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9"/>
      <c r="AW26" s="49"/>
      <c r="AX26" s="49"/>
      <c r="AY26" s="49"/>
      <c r="AZ26" s="49"/>
      <c r="BA26" s="122">
        <v>0.2</v>
      </c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48"/>
    </row>
    <row r="27" spans="2:154" ht="15" customHeight="1" thickBot="1" x14ac:dyDescent="0.25">
      <c r="B27" s="191"/>
      <c r="C27" s="19"/>
      <c r="D27" s="32" t="s">
        <v>13</v>
      </c>
      <c r="E27" s="14">
        <v>1.5706806282722512E-2</v>
      </c>
      <c r="F27" s="15">
        <v>0.13612565445026178</v>
      </c>
      <c r="G27" s="8">
        <v>0.19895287958115182</v>
      </c>
      <c r="H27" s="8">
        <v>0.12041884816753927</v>
      </c>
      <c r="I27" s="8">
        <v>8.3769633507853408E-2</v>
      </c>
      <c r="J27" s="8">
        <v>0.1099476439790576</v>
      </c>
      <c r="K27" s="8">
        <v>0.11518324607329843</v>
      </c>
      <c r="L27" s="9">
        <v>0.21989528795811519</v>
      </c>
      <c r="M27" s="10">
        <v>1</v>
      </c>
      <c r="N27" s="18"/>
      <c r="O27" s="33" t="s">
        <v>10</v>
      </c>
      <c r="P27" s="33" t="s">
        <v>11</v>
      </c>
      <c r="Q27" s="34" t="s">
        <v>9</v>
      </c>
      <c r="X27" s="122">
        <v>0.21</v>
      </c>
      <c r="Y27" s="113"/>
      <c r="Z27" s="113"/>
      <c r="AA27" s="113"/>
      <c r="AB27" s="113"/>
      <c r="AC27" s="113"/>
      <c r="AD27" s="48"/>
      <c r="AE27" s="48"/>
      <c r="AF27" s="114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49"/>
      <c r="AX27" s="49"/>
      <c r="AY27" s="49"/>
      <c r="AZ27" s="49"/>
      <c r="BA27" s="122">
        <v>0.21</v>
      </c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48"/>
    </row>
    <row r="28" spans="2:154" ht="15" customHeight="1" thickBot="1" x14ac:dyDescent="0.25">
      <c r="B28" s="19"/>
      <c r="C28" s="19"/>
      <c r="D28" s="98">
        <f>G27</f>
        <v>0.19895287958115182</v>
      </c>
      <c r="E28" s="94">
        <f>E27*E25</f>
        <v>7.8534031413612562E-3</v>
      </c>
      <c r="F28" s="94">
        <f>F27*F25</f>
        <v>0</v>
      </c>
      <c r="G28" s="94">
        <f t="shared" ref="G28:L28" si="5">G27*G25</f>
        <v>0.39790575916230364</v>
      </c>
      <c r="H28" s="94">
        <f t="shared" si="5"/>
        <v>0.84293193717277493</v>
      </c>
      <c r="I28" s="94">
        <f t="shared" si="5"/>
        <v>1.2146596858638745</v>
      </c>
      <c r="J28" s="94">
        <f t="shared" si="5"/>
        <v>2.6937172774869111</v>
      </c>
      <c r="K28" s="94">
        <f t="shared" si="5"/>
        <v>3.3403141361256545</v>
      </c>
      <c r="L28" s="94">
        <f t="shared" si="5"/>
        <v>15.282722513089006</v>
      </c>
      <c r="M28" s="95">
        <f>SUM(E28:L28)</f>
        <v>23.780104712041883</v>
      </c>
      <c r="N28" s="96"/>
      <c r="O28" s="94">
        <f>M28</f>
        <v>23.780104712041883</v>
      </c>
      <c r="P28" s="97">
        <f>D28</f>
        <v>0.19895287958115182</v>
      </c>
      <c r="Q28" s="69">
        <f>O28/P28</f>
        <v>119.52631578947368</v>
      </c>
      <c r="R28" s="20"/>
      <c r="X28" s="122">
        <v>0.22</v>
      </c>
      <c r="Y28" s="113"/>
      <c r="Z28" s="113"/>
      <c r="AA28" s="113"/>
      <c r="AB28" s="113"/>
      <c r="AC28" s="113"/>
      <c r="AD28" s="48"/>
      <c r="AE28" s="48"/>
      <c r="AF28" s="114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  <c r="AW28" s="49"/>
      <c r="AX28" s="49"/>
      <c r="AY28" s="49"/>
      <c r="AZ28" s="49"/>
      <c r="BA28" s="122">
        <v>0.22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48"/>
    </row>
    <row r="29" spans="2:154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X29" s="116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122">
        <v>0.23</v>
      </c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48"/>
    </row>
    <row r="30" spans="2:154" ht="15" customHeight="1" x14ac:dyDescent="0.2">
      <c r="B30" s="190" t="s">
        <v>37</v>
      </c>
      <c r="C30" s="19"/>
      <c r="D30" s="39"/>
      <c r="E30" s="3">
        <v>23</v>
      </c>
      <c r="F30" s="4">
        <v>50</v>
      </c>
      <c r="G30" s="4">
        <v>48</v>
      </c>
      <c r="H30" s="4">
        <v>26</v>
      </c>
      <c r="I30" s="4">
        <v>22</v>
      </c>
      <c r="J30" s="4">
        <v>8</v>
      </c>
      <c r="K30" s="4">
        <v>10</v>
      </c>
      <c r="L30" s="5">
        <v>4</v>
      </c>
      <c r="M30" s="6">
        <v>191</v>
      </c>
      <c r="N30" s="18"/>
      <c r="O30" s="89" t="s">
        <v>57</v>
      </c>
      <c r="P30" s="99" t="s">
        <v>58</v>
      </c>
      <c r="Q30" s="31"/>
      <c r="X30" s="116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122">
        <v>0.24</v>
      </c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48"/>
    </row>
    <row r="31" spans="2:154" ht="15" customHeight="1" thickBot="1" x14ac:dyDescent="0.25">
      <c r="B31" s="191"/>
      <c r="C31" s="19"/>
      <c r="D31" s="32" t="s">
        <v>13</v>
      </c>
      <c r="E31" s="7">
        <v>0.12041884816753927</v>
      </c>
      <c r="F31" s="8">
        <v>0.26178010471204188</v>
      </c>
      <c r="G31" s="8">
        <v>0.2513089005235602</v>
      </c>
      <c r="H31" s="8">
        <v>0.13612565445026178</v>
      </c>
      <c r="I31" s="8">
        <v>0.11518324607329843</v>
      </c>
      <c r="J31" s="8">
        <v>4.1884816753926704E-2</v>
      </c>
      <c r="K31" s="8">
        <v>5.2356020942408377E-2</v>
      </c>
      <c r="L31" s="9">
        <v>2.0942408376963352E-2</v>
      </c>
      <c r="M31" s="10">
        <v>1</v>
      </c>
      <c r="N31" s="18"/>
      <c r="O31" s="33" t="s">
        <v>10</v>
      </c>
      <c r="P31" s="33" t="s">
        <v>11</v>
      </c>
      <c r="Q31" s="34" t="s">
        <v>9</v>
      </c>
      <c r="X31" s="116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122">
        <v>0.25</v>
      </c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48"/>
    </row>
    <row r="32" spans="2:154" ht="15" customHeight="1" thickBot="1" x14ac:dyDescent="0.25">
      <c r="B32" s="19"/>
      <c r="C32" s="19"/>
      <c r="D32" s="98">
        <f>E31</f>
        <v>0.12041884816753927</v>
      </c>
      <c r="E32" s="94">
        <f>E31*E29</f>
        <v>0</v>
      </c>
      <c r="F32" s="94">
        <f>F31*F29</f>
        <v>0.13089005235602094</v>
      </c>
      <c r="G32" s="94">
        <f t="shared" ref="G32:L32" si="6">G31*G29</f>
        <v>0.62827225130890052</v>
      </c>
      <c r="H32" s="94">
        <f t="shared" si="6"/>
        <v>1.0209424083769634</v>
      </c>
      <c r="I32" s="94">
        <f t="shared" si="6"/>
        <v>1.7277486910994764</v>
      </c>
      <c r="J32" s="94">
        <f t="shared" si="6"/>
        <v>1.0471204188481675</v>
      </c>
      <c r="K32" s="94">
        <f t="shared" si="6"/>
        <v>1.8324607329842932</v>
      </c>
      <c r="L32" s="94">
        <f t="shared" si="6"/>
        <v>1.4659685863874345</v>
      </c>
      <c r="M32" s="95">
        <f>SUM(E32:L32)</f>
        <v>7.8534031413612562</v>
      </c>
      <c r="N32" s="96"/>
      <c r="O32" s="94">
        <f>M32</f>
        <v>7.8534031413612562</v>
      </c>
      <c r="P32" s="97">
        <f>D32</f>
        <v>0.12041884816753927</v>
      </c>
      <c r="Q32" s="69">
        <f>O32/P32</f>
        <v>65.217391304347828</v>
      </c>
      <c r="X32" s="116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122">
        <v>0.26</v>
      </c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48"/>
    </row>
    <row r="33" spans="2:154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X33" s="116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122">
        <v>0.27</v>
      </c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48"/>
    </row>
    <row r="34" spans="2:154" ht="15" customHeight="1" x14ac:dyDescent="0.2">
      <c r="B34" s="190" t="s">
        <v>38</v>
      </c>
      <c r="C34" s="19"/>
      <c r="D34" s="39"/>
      <c r="E34" s="22">
        <v>5</v>
      </c>
      <c r="F34" s="11">
        <v>53</v>
      </c>
      <c r="G34" s="4">
        <v>37</v>
      </c>
      <c r="H34" s="4">
        <v>15</v>
      </c>
      <c r="I34" s="4">
        <v>9</v>
      </c>
      <c r="J34" s="4">
        <v>8</v>
      </c>
      <c r="K34" s="4">
        <v>12</v>
      </c>
      <c r="L34" s="5">
        <v>52</v>
      </c>
      <c r="M34" s="6">
        <v>191</v>
      </c>
      <c r="N34" s="18"/>
      <c r="O34" s="89" t="s">
        <v>57</v>
      </c>
      <c r="P34" s="99" t="s">
        <v>58</v>
      </c>
      <c r="Q34" s="31"/>
      <c r="X34" s="116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122">
        <v>0.28000000000000003</v>
      </c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48"/>
    </row>
    <row r="35" spans="2:154" ht="15" customHeight="1" thickBot="1" x14ac:dyDescent="0.25">
      <c r="B35" s="191"/>
      <c r="C35" s="19"/>
      <c r="D35" s="32" t="s">
        <v>13</v>
      </c>
      <c r="E35" s="23">
        <v>2.6178010471204188E-2</v>
      </c>
      <c r="F35" s="24">
        <v>0.27748691099476441</v>
      </c>
      <c r="G35" s="8">
        <v>0.193717277486911</v>
      </c>
      <c r="H35" s="8">
        <v>7.8534031413612565E-2</v>
      </c>
      <c r="I35" s="8">
        <v>4.712041884816754E-2</v>
      </c>
      <c r="J35" s="8">
        <v>4.1884816753926704E-2</v>
      </c>
      <c r="K35" s="8">
        <v>6.2827225130890049E-2</v>
      </c>
      <c r="L35" s="9">
        <v>0.27225130890052357</v>
      </c>
      <c r="M35" s="10">
        <v>1</v>
      </c>
      <c r="N35" s="18"/>
      <c r="O35" s="33" t="s">
        <v>10</v>
      </c>
      <c r="P35" s="33" t="s">
        <v>11</v>
      </c>
      <c r="Q35" s="34" t="s">
        <v>9</v>
      </c>
      <c r="X35" s="116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122">
        <v>0.28999999999999998</v>
      </c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48"/>
    </row>
    <row r="36" spans="2:154" ht="15" customHeight="1" thickBot="1" x14ac:dyDescent="0.25">
      <c r="B36" s="19"/>
      <c r="C36" s="17"/>
      <c r="D36" s="98">
        <f>E35</f>
        <v>2.6178010471204188E-2</v>
      </c>
      <c r="E36" s="94">
        <f>E35*E33</f>
        <v>0</v>
      </c>
      <c r="F36" s="94">
        <f>F35*F33</f>
        <v>0.13874345549738221</v>
      </c>
      <c r="G36" s="94">
        <f t="shared" ref="G36:L36" si="7">G35*G33</f>
        <v>0.48429319371727753</v>
      </c>
      <c r="H36" s="94">
        <f t="shared" si="7"/>
        <v>0.58900523560209428</v>
      </c>
      <c r="I36" s="94">
        <f t="shared" si="7"/>
        <v>0.70680628272251311</v>
      </c>
      <c r="J36" s="94">
        <f t="shared" si="7"/>
        <v>1.0471204188481675</v>
      </c>
      <c r="K36" s="94">
        <f t="shared" si="7"/>
        <v>2.1989528795811517</v>
      </c>
      <c r="L36" s="94">
        <f t="shared" si="7"/>
        <v>19.05759162303665</v>
      </c>
      <c r="M36" s="95">
        <f>SUM(E36:L36)</f>
        <v>24.222513089005236</v>
      </c>
      <c r="N36" s="96"/>
      <c r="O36" s="94">
        <f>M36</f>
        <v>24.222513089005236</v>
      </c>
      <c r="P36" s="97">
        <f>D36</f>
        <v>2.6178010471204188E-2</v>
      </c>
      <c r="Q36" s="69">
        <f>O36/P36</f>
        <v>925.30000000000007</v>
      </c>
      <c r="R36" s="66" t="s">
        <v>55</v>
      </c>
      <c r="S36" s="65" t="s">
        <v>54</v>
      </c>
      <c r="X36" s="116"/>
      <c r="BA36" s="122">
        <v>0.3</v>
      </c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</row>
    <row r="37" spans="2:154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6" t="s">
        <v>17</v>
      </c>
      <c r="S37" s="65" t="s">
        <v>16</v>
      </c>
      <c r="T37" s="67" t="s">
        <v>9</v>
      </c>
      <c r="X37" s="116"/>
      <c r="BA37" s="122">
        <v>0.31</v>
      </c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</row>
    <row r="38" spans="2:154" ht="15" customHeight="1" x14ac:dyDescent="0.2">
      <c r="B38" s="19"/>
      <c r="C38" s="19"/>
      <c r="D38" s="90" t="s">
        <v>43</v>
      </c>
      <c r="E38" s="102">
        <f>S38</f>
        <v>0.11716737305742539</v>
      </c>
      <c r="F38" s="87" t="s">
        <v>59</v>
      </c>
      <c r="G38" s="87"/>
      <c r="H38" s="103"/>
      <c r="I38" s="103"/>
      <c r="J38" s="104"/>
      <c r="K38" s="104"/>
      <c r="L38" s="104"/>
      <c r="M38" s="104"/>
      <c r="N38" s="104"/>
      <c r="O38" s="104"/>
      <c r="P38" s="104"/>
      <c r="Q38" s="104" t="s">
        <v>14</v>
      </c>
      <c r="R38" s="63">
        <f>(O36+O32+O28+O24+O20+O16+O12+O8-E12-F12-E16-E20-E28)/8</f>
        <v>18.100051247957008</v>
      </c>
      <c r="S38" s="64">
        <f>(P36+P32+P28+P24+P20+P16+P12+P8)/8</f>
        <v>0.11716737305742539</v>
      </c>
      <c r="T38" s="85">
        <f>R38/S38</f>
        <v>154.48030262730151</v>
      </c>
      <c r="X38" s="116"/>
      <c r="BA38" s="122">
        <v>0.32</v>
      </c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</row>
    <row r="39" spans="2:154" x14ac:dyDescent="0.2">
      <c r="B39" s="19"/>
      <c r="C39" s="19"/>
      <c r="D39" s="90" t="s">
        <v>43</v>
      </c>
      <c r="E39" s="106">
        <f>(E11+F11+E15+E19+E27)/8</f>
        <v>2.0287958115183247E-2</v>
      </c>
      <c r="F39" s="107" t="s">
        <v>60</v>
      </c>
      <c r="G39" s="87"/>
      <c r="H39" s="87"/>
      <c r="I39" s="103"/>
      <c r="J39" s="104"/>
      <c r="K39" s="90" t="s">
        <v>43</v>
      </c>
      <c r="L39" s="100">
        <f>1-E38-E39</f>
        <v>0.86254466882739134</v>
      </c>
      <c r="M39" s="88" t="s">
        <v>56</v>
      </c>
      <c r="N39" s="87"/>
      <c r="O39" s="87"/>
      <c r="P39" s="87"/>
      <c r="Q39" s="87"/>
      <c r="R39" s="86">
        <f>R38/L39</f>
        <v>20.984479879243345</v>
      </c>
      <c r="S39" s="87" t="s">
        <v>42</v>
      </c>
      <c r="T39" s="108"/>
      <c r="X39" s="116"/>
      <c r="BA39" s="122">
        <v>0.33</v>
      </c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</row>
    <row r="40" spans="2:154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47"/>
      <c r="T40" s="147"/>
      <c r="X40" s="116"/>
      <c r="BA40" s="122">
        <v>0.34</v>
      </c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</row>
    <row r="41" spans="2:154" x14ac:dyDescent="0.2">
      <c r="B41" s="17"/>
      <c r="C41" s="17"/>
      <c r="D41" s="148"/>
      <c r="E41" s="149"/>
      <c r="F41" s="149"/>
      <c r="G41" s="149"/>
      <c r="H41" s="149"/>
      <c r="I41" s="149"/>
      <c r="J41" s="149"/>
      <c r="K41" s="149"/>
      <c r="L41" s="149"/>
      <c r="M41" s="17"/>
      <c r="N41" s="17"/>
      <c r="O41" s="17"/>
      <c r="P41" s="17"/>
      <c r="Q41" s="17"/>
      <c r="R41" s="17"/>
      <c r="S41" s="147"/>
      <c r="T41" s="147"/>
      <c r="X41" s="116"/>
      <c r="BA41" s="122">
        <v>0.35</v>
      </c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</row>
    <row r="42" spans="2:154" x14ac:dyDescent="0.2">
      <c r="B42" s="17"/>
      <c r="C42" s="17"/>
      <c r="D42" s="41"/>
      <c r="E42" s="42"/>
      <c r="F42" s="42"/>
      <c r="G42" s="42"/>
      <c r="H42" s="42"/>
      <c r="I42" s="42"/>
      <c r="J42" s="42"/>
      <c r="K42" s="42"/>
      <c r="L42" s="42"/>
      <c r="M42" s="17"/>
      <c r="N42" s="17"/>
      <c r="O42" s="17"/>
      <c r="P42" s="17"/>
      <c r="Q42" s="17"/>
      <c r="R42" s="17"/>
      <c r="S42" s="147"/>
      <c r="T42" s="147"/>
      <c r="X42" s="116"/>
      <c r="Z42" s="48"/>
      <c r="AA42" s="48"/>
      <c r="AB42" s="48"/>
      <c r="AC42" s="48"/>
      <c r="AD42" s="48"/>
      <c r="BA42" s="122">
        <v>0.36</v>
      </c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</row>
    <row r="43" spans="2:154" x14ac:dyDescent="0.2">
      <c r="B43" s="17"/>
      <c r="C43" s="17"/>
      <c r="D43" s="43"/>
      <c r="E43" s="144"/>
      <c r="F43" s="144"/>
      <c r="G43" s="144"/>
      <c r="H43" s="144"/>
      <c r="I43" s="144"/>
      <c r="J43" s="144"/>
      <c r="K43" s="144"/>
      <c r="L43" s="144"/>
      <c r="M43" s="145"/>
      <c r="N43" s="17"/>
      <c r="O43" s="17"/>
      <c r="P43" s="17"/>
      <c r="Q43" s="17"/>
      <c r="R43" s="17"/>
      <c r="S43" s="147"/>
      <c r="T43" s="147"/>
      <c r="X43" s="116"/>
      <c r="Z43" s="48"/>
      <c r="AA43" s="48"/>
      <c r="AB43" s="48"/>
      <c r="AC43" s="48"/>
      <c r="AD43" s="48"/>
      <c r="BA43" s="122">
        <v>0.37</v>
      </c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</row>
    <row r="44" spans="2:154" x14ac:dyDescent="0.2">
      <c r="B44" s="17"/>
      <c r="C44" s="17"/>
      <c r="D44" s="150"/>
      <c r="E44" s="151"/>
      <c r="F44" s="151"/>
      <c r="G44" s="151"/>
      <c r="H44" s="151"/>
      <c r="I44" s="151"/>
      <c r="J44" s="151"/>
      <c r="K44" s="151"/>
      <c r="L44" s="151"/>
      <c r="M44" s="149"/>
      <c r="N44" s="17"/>
      <c r="O44" s="17"/>
      <c r="P44" s="17"/>
      <c r="Q44" s="17"/>
      <c r="R44" s="17"/>
      <c r="S44" s="147"/>
      <c r="T44" s="147"/>
      <c r="X44" s="116"/>
      <c r="Z44" s="48"/>
      <c r="AA44" s="48"/>
      <c r="AB44" s="48"/>
      <c r="AC44" s="48"/>
      <c r="AD44" s="48"/>
      <c r="BA44" s="122">
        <v>0.38</v>
      </c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</row>
    <row r="45" spans="2:154" ht="12.75" customHeight="1" x14ac:dyDescent="0.2">
      <c r="B45" s="146"/>
      <c r="C45" s="17"/>
      <c r="D45" s="152"/>
      <c r="E45" s="145"/>
      <c r="F45" s="145"/>
      <c r="G45" s="145"/>
      <c r="H45" s="145"/>
      <c r="I45" s="145"/>
      <c r="J45" s="145"/>
      <c r="K45" s="145"/>
      <c r="L45" s="145"/>
      <c r="M45" s="145"/>
      <c r="N45" s="17"/>
      <c r="O45" s="137"/>
      <c r="P45" s="153"/>
      <c r="Q45" s="17"/>
      <c r="R45" s="17"/>
      <c r="S45" s="147"/>
      <c r="T45" s="147"/>
      <c r="X45" s="116"/>
      <c r="Z45" s="48"/>
      <c r="AA45" s="48"/>
      <c r="AB45" s="48"/>
      <c r="AC45" s="48"/>
      <c r="AD45" s="48"/>
      <c r="BA45" s="122">
        <v>0.39</v>
      </c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</row>
    <row r="46" spans="2:154" x14ac:dyDescent="0.2">
      <c r="B46" s="146"/>
      <c r="C46" s="17"/>
      <c r="D46" s="154"/>
      <c r="E46" s="20"/>
      <c r="F46" s="20"/>
      <c r="G46" s="20"/>
      <c r="H46" s="20"/>
      <c r="I46" s="20"/>
      <c r="J46" s="20"/>
      <c r="K46" s="20"/>
      <c r="L46" s="20"/>
      <c r="M46" s="20"/>
      <c r="N46" s="17"/>
      <c r="O46" s="155"/>
      <c r="P46" s="155"/>
      <c r="Q46" s="155"/>
      <c r="R46" s="17"/>
      <c r="S46" s="147"/>
      <c r="T46" s="147"/>
      <c r="X46" s="116"/>
      <c r="Z46" s="48"/>
      <c r="AA46" s="48"/>
      <c r="AB46" s="48"/>
      <c r="AC46" s="48"/>
      <c r="AD46" s="48"/>
      <c r="BA46" s="122">
        <v>0.4</v>
      </c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</row>
    <row r="47" spans="2:154" x14ac:dyDescent="0.2">
      <c r="B47" s="17"/>
      <c r="C47" s="17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59"/>
      <c r="O47" s="157"/>
      <c r="P47" s="156"/>
      <c r="Q47" s="136"/>
      <c r="R47" s="17"/>
      <c r="S47" s="147"/>
      <c r="T47" s="147"/>
      <c r="X47" s="116"/>
      <c r="Z47" s="48"/>
      <c r="AA47" s="48"/>
      <c r="AB47" s="48"/>
      <c r="AC47" s="48"/>
      <c r="AD47" s="48"/>
      <c r="BA47" s="122">
        <v>0.41</v>
      </c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</row>
    <row r="48" spans="2:154" x14ac:dyDescent="0.2">
      <c r="B48" s="17"/>
      <c r="C48" s="17"/>
      <c r="D48" s="150"/>
      <c r="E48" s="151"/>
      <c r="F48" s="151"/>
      <c r="G48" s="151"/>
      <c r="H48" s="151"/>
      <c r="I48" s="151"/>
      <c r="J48" s="151"/>
      <c r="K48" s="151"/>
      <c r="L48" s="151"/>
      <c r="M48" s="149"/>
      <c r="N48" s="17"/>
      <c r="O48" s="17"/>
      <c r="P48" s="17"/>
      <c r="Q48" s="17"/>
      <c r="R48" s="17"/>
      <c r="S48" s="147"/>
      <c r="T48" s="147"/>
      <c r="X48" s="116"/>
      <c r="Z48" s="48"/>
      <c r="AA48" s="48"/>
      <c r="AB48" s="48"/>
      <c r="AC48" s="48"/>
      <c r="AD48" s="48"/>
      <c r="BA48" s="122">
        <v>0.42</v>
      </c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</row>
    <row r="49" spans="2:153" ht="12.75" customHeight="1" x14ac:dyDescent="0.2">
      <c r="B49" s="146"/>
      <c r="C49" s="17"/>
      <c r="D49" s="160"/>
      <c r="E49" s="145"/>
      <c r="F49" s="145"/>
      <c r="G49" s="145"/>
      <c r="H49" s="145"/>
      <c r="I49" s="145"/>
      <c r="J49" s="145"/>
      <c r="K49" s="145"/>
      <c r="L49" s="145"/>
      <c r="M49" s="145"/>
      <c r="N49" s="17"/>
      <c r="O49" s="137"/>
      <c r="P49" s="153"/>
      <c r="Q49" s="17"/>
      <c r="R49" s="17"/>
      <c r="S49" s="147"/>
      <c r="T49" s="147"/>
      <c r="X49" s="116"/>
      <c r="Z49" s="48"/>
      <c r="AA49" s="48"/>
      <c r="AB49" s="48"/>
      <c r="AC49" s="48"/>
      <c r="AD49" s="48"/>
      <c r="BA49" s="122">
        <v>0.43</v>
      </c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</row>
    <row r="50" spans="2:153" x14ac:dyDescent="0.2">
      <c r="B50" s="146"/>
      <c r="C50" s="17"/>
      <c r="D50" s="154"/>
      <c r="E50" s="20"/>
      <c r="F50" s="20"/>
      <c r="G50" s="20"/>
      <c r="H50" s="20"/>
      <c r="I50" s="20"/>
      <c r="J50" s="20"/>
      <c r="K50" s="20"/>
      <c r="L50" s="20"/>
      <c r="M50" s="20"/>
      <c r="N50" s="17"/>
      <c r="O50" s="155"/>
      <c r="P50" s="155"/>
      <c r="Q50" s="155"/>
      <c r="R50" s="17"/>
      <c r="S50" s="147"/>
      <c r="T50" s="147"/>
      <c r="X50" s="116"/>
      <c r="Z50" s="48"/>
      <c r="AA50" s="48"/>
      <c r="AB50" s="48"/>
      <c r="AC50" s="48"/>
      <c r="AD50" s="48"/>
      <c r="BA50" s="122">
        <v>0.44</v>
      </c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</row>
    <row r="51" spans="2:153" x14ac:dyDescent="0.2">
      <c r="B51" s="17"/>
      <c r="C51" s="17"/>
      <c r="D51" s="156"/>
      <c r="E51" s="157"/>
      <c r="F51" s="157"/>
      <c r="G51" s="157"/>
      <c r="H51" s="157"/>
      <c r="I51" s="157"/>
      <c r="J51" s="157"/>
      <c r="K51" s="157"/>
      <c r="L51" s="157"/>
      <c r="M51" s="158"/>
      <c r="N51" s="159"/>
      <c r="O51" s="157"/>
      <c r="P51" s="156"/>
      <c r="Q51" s="136"/>
      <c r="R51" s="17"/>
      <c r="S51" s="147"/>
      <c r="T51" s="147"/>
      <c r="X51" s="116"/>
      <c r="Z51" s="48"/>
      <c r="AA51" s="48"/>
      <c r="AB51" s="48"/>
      <c r="AC51" s="48"/>
      <c r="AD51" s="48"/>
      <c r="BA51" s="122">
        <v>0.45</v>
      </c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</row>
    <row r="52" spans="2:153" x14ac:dyDescent="0.2">
      <c r="B52" s="17"/>
      <c r="C52" s="17"/>
      <c r="D52" s="150"/>
      <c r="E52" s="151"/>
      <c r="F52" s="151"/>
      <c r="G52" s="151"/>
      <c r="H52" s="151"/>
      <c r="I52" s="151"/>
      <c r="J52" s="151"/>
      <c r="K52" s="151"/>
      <c r="L52" s="151"/>
      <c r="M52" s="149"/>
      <c r="N52" s="17"/>
      <c r="O52" s="17"/>
      <c r="P52" s="17"/>
      <c r="Q52" s="17"/>
      <c r="R52" s="17"/>
      <c r="S52" s="147"/>
      <c r="T52" s="147"/>
      <c r="X52" s="116"/>
      <c r="Z52" s="48"/>
      <c r="AA52" s="48"/>
      <c r="AB52" s="48"/>
      <c r="AC52" s="48"/>
      <c r="AD52" s="48"/>
      <c r="BA52" s="122">
        <v>0.46</v>
      </c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</row>
    <row r="53" spans="2:153" ht="12.75" customHeight="1" x14ac:dyDescent="0.2">
      <c r="B53" s="146"/>
      <c r="C53" s="17"/>
      <c r="D53" s="160"/>
      <c r="E53" s="145"/>
      <c r="F53" s="145"/>
      <c r="G53" s="145"/>
      <c r="H53" s="145"/>
      <c r="I53" s="145"/>
      <c r="J53" s="145"/>
      <c r="K53" s="145"/>
      <c r="L53" s="145"/>
      <c r="M53" s="145"/>
      <c r="N53" s="17"/>
      <c r="O53" s="137"/>
      <c r="P53" s="153"/>
      <c r="Q53" s="17"/>
      <c r="R53" s="17"/>
      <c r="S53" s="147"/>
      <c r="T53" s="147"/>
      <c r="X53" s="116"/>
      <c r="Z53" s="48"/>
      <c r="AA53" s="48"/>
      <c r="AB53" s="48"/>
      <c r="AC53" s="48"/>
      <c r="AD53" s="48"/>
      <c r="BA53" s="122">
        <v>0.47</v>
      </c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</row>
    <row r="54" spans="2:153" x14ac:dyDescent="0.2">
      <c r="B54" s="146"/>
      <c r="C54" s="17"/>
      <c r="D54" s="154"/>
      <c r="E54" s="20"/>
      <c r="F54" s="20"/>
      <c r="G54" s="20"/>
      <c r="H54" s="20"/>
      <c r="I54" s="20"/>
      <c r="J54" s="20"/>
      <c r="K54" s="20"/>
      <c r="L54" s="20"/>
      <c r="M54" s="20"/>
      <c r="N54" s="17"/>
      <c r="O54" s="155"/>
      <c r="P54" s="155"/>
      <c r="Q54" s="155"/>
      <c r="R54" s="17"/>
      <c r="S54" s="147"/>
      <c r="T54" s="147"/>
      <c r="X54" s="116"/>
      <c r="Z54" s="48"/>
      <c r="AA54" s="48"/>
      <c r="AB54" s="48"/>
      <c r="AC54" s="48"/>
      <c r="AD54" s="48"/>
      <c r="BA54" s="122">
        <v>0.48</v>
      </c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</row>
    <row r="55" spans="2:153" x14ac:dyDescent="0.2">
      <c r="B55" s="17"/>
      <c r="C55" s="17"/>
      <c r="D55" s="156"/>
      <c r="E55" s="157"/>
      <c r="F55" s="157"/>
      <c r="G55" s="157"/>
      <c r="H55" s="157"/>
      <c r="I55" s="157"/>
      <c r="J55" s="157"/>
      <c r="K55" s="157"/>
      <c r="L55" s="157"/>
      <c r="M55" s="158"/>
      <c r="N55" s="159"/>
      <c r="O55" s="157"/>
      <c r="P55" s="156"/>
      <c r="Q55" s="136"/>
      <c r="R55" s="17"/>
      <c r="S55" s="147"/>
      <c r="T55" s="147"/>
      <c r="X55" s="116"/>
      <c r="Z55" s="48"/>
      <c r="AA55" s="48"/>
      <c r="AB55" s="48"/>
      <c r="AC55" s="48"/>
      <c r="AD55" s="48"/>
      <c r="BA55" s="122">
        <v>0.49</v>
      </c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</row>
    <row r="56" spans="2:153" x14ac:dyDescent="0.2">
      <c r="B56" s="17"/>
      <c r="C56" s="17"/>
      <c r="D56" s="150"/>
      <c r="E56" s="151"/>
      <c r="F56" s="151"/>
      <c r="G56" s="151"/>
      <c r="H56" s="151"/>
      <c r="I56" s="151"/>
      <c r="J56" s="151"/>
      <c r="K56" s="151"/>
      <c r="L56" s="151"/>
      <c r="M56" s="149"/>
      <c r="N56" s="17"/>
      <c r="O56" s="17"/>
      <c r="P56" s="17"/>
      <c r="Q56" s="17"/>
      <c r="R56" s="17"/>
      <c r="S56" s="147"/>
      <c r="T56" s="147"/>
      <c r="X56" s="116"/>
      <c r="Z56" s="48"/>
      <c r="AA56" s="48"/>
      <c r="AB56" s="48"/>
      <c r="AC56" s="48"/>
      <c r="AD56" s="48"/>
      <c r="BA56" s="122">
        <v>0.5</v>
      </c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</row>
    <row r="57" spans="2:153" ht="12.75" customHeight="1" x14ac:dyDescent="0.2">
      <c r="B57" s="146"/>
      <c r="C57" s="17"/>
      <c r="D57" s="160"/>
      <c r="E57" s="145"/>
      <c r="F57" s="145"/>
      <c r="G57" s="145"/>
      <c r="H57" s="145"/>
      <c r="I57" s="145"/>
      <c r="J57" s="145"/>
      <c r="K57" s="145"/>
      <c r="L57" s="145"/>
      <c r="M57" s="145"/>
      <c r="N57" s="17"/>
      <c r="O57" s="137"/>
      <c r="P57" s="153"/>
      <c r="Q57" s="17"/>
      <c r="R57" s="17"/>
      <c r="S57" s="147"/>
      <c r="T57" s="147"/>
      <c r="X57" s="116"/>
      <c r="Z57" s="48"/>
      <c r="AA57" s="48"/>
      <c r="AB57" s="48"/>
      <c r="AC57" s="48"/>
      <c r="AD57" s="48"/>
      <c r="BA57" s="122">
        <v>0.51</v>
      </c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</row>
    <row r="58" spans="2:153" x14ac:dyDescent="0.2">
      <c r="B58" s="146"/>
      <c r="C58" s="17"/>
      <c r="D58" s="154"/>
      <c r="E58" s="20"/>
      <c r="F58" s="20"/>
      <c r="G58" s="20"/>
      <c r="H58" s="20"/>
      <c r="I58" s="20"/>
      <c r="J58" s="20"/>
      <c r="K58" s="20"/>
      <c r="L58" s="20"/>
      <c r="M58" s="20"/>
      <c r="N58" s="17"/>
      <c r="O58" s="155"/>
      <c r="P58" s="155"/>
      <c r="Q58" s="155"/>
      <c r="R58" s="17"/>
      <c r="S58" s="147"/>
      <c r="T58" s="147"/>
      <c r="X58" s="116"/>
      <c r="Z58" s="48"/>
      <c r="AA58" s="48"/>
      <c r="AB58" s="48"/>
      <c r="AC58" s="48"/>
      <c r="AD58" s="48"/>
      <c r="BA58" s="122">
        <v>0.52</v>
      </c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</row>
    <row r="59" spans="2:153" x14ac:dyDescent="0.2">
      <c r="B59" s="17"/>
      <c r="C59" s="17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59"/>
      <c r="O59" s="157"/>
      <c r="P59" s="156"/>
      <c r="Q59" s="136"/>
      <c r="R59" s="17"/>
      <c r="S59" s="147"/>
      <c r="T59" s="147"/>
      <c r="X59" s="116"/>
      <c r="Z59" s="48"/>
      <c r="AA59" s="48"/>
      <c r="AB59" s="48"/>
      <c r="AC59" s="48"/>
      <c r="AD59" s="48"/>
      <c r="BA59" s="122">
        <v>0.53</v>
      </c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</row>
    <row r="60" spans="2:153" x14ac:dyDescent="0.2">
      <c r="B60" s="17"/>
      <c r="C60" s="17"/>
      <c r="D60" s="150"/>
      <c r="E60" s="151"/>
      <c r="F60" s="151"/>
      <c r="G60" s="151"/>
      <c r="H60" s="151"/>
      <c r="I60" s="151"/>
      <c r="J60" s="151"/>
      <c r="K60" s="151"/>
      <c r="L60" s="151"/>
      <c r="M60" s="149"/>
      <c r="N60" s="17"/>
      <c r="O60" s="17"/>
      <c r="P60" s="17"/>
      <c r="Q60" s="17"/>
      <c r="R60" s="17"/>
      <c r="S60" s="147"/>
      <c r="T60" s="147"/>
      <c r="X60" s="116"/>
      <c r="Z60" s="48"/>
      <c r="AA60" s="48"/>
      <c r="AB60" s="48"/>
      <c r="AC60" s="48"/>
      <c r="AD60" s="48"/>
      <c r="BA60" s="122">
        <v>0.54</v>
      </c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</row>
    <row r="61" spans="2:153" ht="12.75" customHeight="1" x14ac:dyDescent="0.2">
      <c r="B61" s="146"/>
      <c r="C61" s="17"/>
      <c r="D61" s="160"/>
      <c r="E61" s="145"/>
      <c r="F61" s="145"/>
      <c r="G61" s="145"/>
      <c r="H61" s="145"/>
      <c r="I61" s="145"/>
      <c r="J61" s="145"/>
      <c r="K61" s="145"/>
      <c r="L61" s="145"/>
      <c r="M61" s="145"/>
      <c r="N61" s="17"/>
      <c r="O61" s="137"/>
      <c r="P61" s="153"/>
      <c r="Q61" s="17"/>
      <c r="R61" s="17"/>
      <c r="S61" s="147"/>
      <c r="T61" s="147"/>
      <c r="X61" s="116"/>
      <c r="Z61" s="48"/>
      <c r="AA61" s="48"/>
      <c r="AB61" s="48"/>
      <c r="AC61" s="48"/>
      <c r="AD61" s="48"/>
      <c r="BA61" s="122">
        <v>0.55000000000000004</v>
      </c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</row>
    <row r="62" spans="2:153" x14ac:dyDescent="0.2">
      <c r="B62" s="146"/>
      <c r="C62" s="17"/>
      <c r="D62" s="154"/>
      <c r="E62" s="20"/>
      <c r="F62" s="20"/>
      <c r="G62" s="20"/>
      <c r="H62" s="20"/>
      <c r="I62" s="20"/>
      <c r="J62" s="20"/>
      <c r="K62" s="20"/>
      <c r="L62" s="20"/>
      <c r="M62" s="20"/>
      <c r="N62" s="17"/>
      <c r="O62" s="155"/>
      <c r="P62" s="155"/>
      <c r="Q62" s="155"/>
      <c r="R62" s="17"/>
      <c r="S62" s="147"/>
      <c r="T62" s="147"/>
      <c r="X62" s="116"/>
      <c r="Z62" s="48"/>
      <c r="AA62" s="48"/>
      <c r="AB62" s="48"/>
      <c r="AC62" s="48"/>
      <c r="AD62" s="48"/>
      <c r="BA62" s="122">
        <v>0.56000000000000005</v>
      </c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</row>
    <row r="63" spans="2:153" x14ac:dyDescent="0.2">
      <c r="B63" s="17"/>
      <c r="C63" s="17"/>
      <c r="D63" s="156"/>
      <c r="E63" s="157"/>
      <c r="F63" s="157"/>
      <c r="G63" s="157"/>
      <c r="H63" s="157"/>
      <c r="I63" s="157"/>
      <c r="J63" s="157"/>
      <c r="K63" s="157"/>
      <c r="L63" s="157"/>
      <c r="M63" s="158"/>
      <c r="N63" s="159"/>
      <c r="O63" s="157"/>
      <c r="P63" s="156"/>
      <c r="Q63" s="136"/>
      <c r="R63" s="17"/>
      <c r="S63" s="147"/>
      <c r="T63" s="147"/>
      <c r="X63" s="116"/>
      <c r="Z63" s="48"/>
      <c r="AA63" s="48"/>
      <c r="AB63" s="48"/>
      <c r="AC63" s="48"/>
      <c r="AD63" s="48"/>
      <c r="BA63" s="122">
        <v>0.56999999999999995</v>
      </c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</row>
    <row r="64" spans="2:153" x14ac:dyDescent="0.2">
      <c r="B64" s="84"/>
      <c r="C64" s="17"/>
      <c r="D64" s="150"/>
      <c r="E64" s="151"/>
      <c r="F64" s="151"/>
      <c r="G64" s="151"/>
      <c r="H64" s="151"/>
      <c r="I64" s="151"/>
      <c r="J64" s="151"/>
      <c r="K64" s="151"/>
      <c r="L64" s="151"/>
      <c r="M64" s="149"/>
      <c r="N64" s="17"/>
      <c r="O64" s="17"/>
      <c r="P64" s="17"/>
      <c r="Q64" s="17"/>
      <c r="R64" s="17"/>
      <c r="S64" s="147"/>
      <c r="T64" s="147"/>
      <c r="X64" s="116"/>
      <c r="Z64" s="48"/>
      <c r="AA64" s="48"/>
      <c r="AB64" s="48"/>
      <c r="AC64" s="48"/>
      <c r="AD64" s="48"/>
      <c r="BA64" s="122">
        <v>0.57999999999999996</v>
      </c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</row>
    <row r="65" spans="2:153" ht="12.75" customHeight="1" x14ac:dyDescent="0.2">
      <c r="B65" s="146"/>
      <c r="C65" s="17"/>
      <c r="D65" s="160"/>
      <c r="E65" s="145"/>
      <c r="F65" s="145"/>
      <c r="G65" s="145"/>
      <c r="H65" s="145"/>
      <c r="I65" s="145"/>
      <c r="J65" s="145"/>
      <c r="K65" s="145"/>
      <c r="L65" s="145"/>
      <c r="M65" s="145"/>
      <c r="N65" s="17"/>
      <c r="O65" s="137"/>
      <c r="P65" s="153"/>
      <c r="Q65" s="17"/>
      <c r="R65" s="17"/>
      <c r="S65" s="147"/>
      <c r="T65" s="147"/>
      <c r="X65" s="116"/>
      <c r="Z65" s="48"/>
      <c r="AA65" s="48"/>
      <c r="AB65" s="48"/>
      <c r="AC65" s="48"/>
      <c r="AD65" s="48"/>
      <c r="BA65" s="122">
        <v>0.59</v>
      </c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</row>
    <row r="66" spans="2:153" x14ac:dyDescent="0.2">
      <c r="B66" s="146"/>
      <c r="C66" s="17"/>
      <c r="D66" s="154"/>
      <c r="E66" s="20"/>
      <c r="F66" s="20"/>
      <c r="G66" s="20"/>
      <c r="H66" s="20"/>
      <c r="I66" s="20"/>
      <c r="J66" s="20"/>
      <c r="K66" s="20"/>
      <c r="L66" s="20"/>
      <c r="M66" s="20"/>
      <c r="N66" s="17"/>
      <c r="O66" s="155"/>
      <c r="P66" s="155"/>
      <c r="Q66" s="155"/>
      <c r="R66" s="17"/>
      <c r="S66" s="147"/>
      <c r="T66" s="147"/>
      <c r="X66" s="116"/>
      <c r="Z66" s="48"/>
      <c r="AA66" s="48"/>
      <c r="AB66" s="48"/>
      <c r="AC66" s="48"/>
      <c r="AD66" s="48"/>
      <c r="BA66" s="122">
        <v>0.6</v>
      </c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</row>
    <row r="67" spans="2:153" x14ac:dyDescent="0.2">
      <c r="B67" s="17"/>
      <c r="C67" s="17"/>
      <c r="D67" s="156"/>
      <c r="E67" s="157"/>
      <c r="F67" s="157"/>
      <c r="G67" s="157"/>
      <c r="H67" s="157"/>
      <c r="I67" s="157"/>
      <c r="J67" s="157"/>
      <c r="K67" s="157"/>
      <c r="L67" s="157"/>
      <c r="M67" s="158"/>
      <c r="N67" s="159"/>
      <c r="O67" s="157"/>
      <c r="P67" s="156"/>
      <c r="Q67" s="136"/>
      <c r="R67" s="20"/>
      <c r="S67" s="147"/>
      <c r="T67" s="147"/>
      <c r="X67" s="116"/>
      <c r="Z67" s="48"/>
      <c r="AA67" s="48"/>
      <c r="AB67" s="48"/>
      <c r="AC67" s="48"/>
      <c r="AD67" s="48"/>
      <c r="BA67" s="122">
        <v>0.61</v>
      </c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</row>
    <row r="68" spans="2:153" x14ac:dyDescent="0.2">
      <c r="B68" s="17"/>
      <c r="C68" s="17"/>
      <c r="D68" s="150"/>
      <c r="E68" s="151"/>
      <c r="F68" s="151"/>
      <c r="G68" s="151"/>
      <c r="H68" s="151"/>
      <c r="I68" s="151"/>
      <c r="J68" s="151"/>
      <c r="K68" s="151"/>
      <c r="L68" s="151"/>
      <c r="M68" s="149"/>
      <c r="N68" s="17"/>
      <c r="O68" s="17"/>
      <c r="P68" s="17"/>
      <c r="Q68" s="17"/>
      <c r="R68" s="17"/>
      <c r="S68" s="147"/>
      <c r="T68" s="147"/>
      <c r="X68" s="116"/>
      <c r="Z68" s="48"/>
      <c r="AA68" s="48"/>
      <c r="AB68" s="48"/>
      <c r="AC68" s="48"/>
      <c r="AD68" s="48"/>
      <c r="BA68" s="122">
        <v>0.62</v>
      </c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</row>
    <row r="69" spans="2:153" ht="12.75" customHeight="1" x14ac:dyDescent="0.2">
      <c r="B69" s="146"/>
      <c r="C69" s="17"/>
      <c r="D69" s="160"/>
      <c r="E69" s="145"/>
      <c r="F69" s="145"/>
      <c r="G69" s="145"/>
      <c r="H69" s="145"/>
      <c r="I69" s="145"/>
      <c r="J69" s="145"/>
      <c r="K69" s="145"/>
      <c r="L69" s="145"/>
      <c r="M69" s="145"/>
      <c r="N69" s="17"/>
      <c r="O69" s="137"/>
      <c r="P69" s="153"/>
      <c r="Q69" s="17"/>
      <c r="R69" s="17"/>
      <c r="S69" s="147"/>
      <c r="T69" s="147"/>
      <c r="X69" s="116"/>
      <c r="Z69" s="48"/>
      <c r="AA69" s="48"/>
      <c r="AB69" s="48"/>
      <c r="AC69" s="48"/>
      <c r="AD69" s="48"/>
      <c r="BA69" s="122">
        <v>0.63</v>
      </c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</row>
    <row r="70" spans="2:153" x14ac:dyDescent="0.2">
      <c r="B70" s="146"/>
      <c r="C70" s="17"/>
      <c r="D70" s="154"/>
      <c r="E70" s="20"/>
      <c r="F70" s="20"/>
      <c r="G70" s="20"/>
      <c r="H70" s="20"/>
      <c r="I70" s="20"/>
      <c r="J70" s="20"/>
      <c r="K70" s="20"/>
      <c r="L70" s="20"/>
      <c r="M70" s="20"/>
      <c r="N70" s="17"/>
      <c r="O70" s="155"/>
      <c r="P70" s="155"/>
      <c r="Q70" s="155"/>
      <c r="R70" s="17"/>
      <c r="S70" s="147"/>
      <c r="T70" s="147"/>
      <c r="X70" s="116"/>
      <c r="Z70" s="48"/>
      <c r="AA70" s="48"/>
      <c r="AB70" s="48"/>
      <c r="AC70" s="48"/>
      <c r="AD70" s="48"/>
      <c r="BA70" s="122">
        <v>0.64</v>
      </c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</row>
    <row r="71" spans="2:153" x14ac:dyDescent="0.2">
      <c r="B71" s="17"/>
      <c r="C71" s="17"/>
      <c r="D71" s="156"/>
      <c r="E71" s="157"/>
      <c r="F71" s="157"/>
      <c r="G71" s="157"/>
      <c r="H71" s="157"/>
      <c r="I71" s="157"/>
      <c r="J71" s="157"/>
      <c r="K71" s="157"/>
      <c r="L71" s="157"/>
      <c r="M71" s="158"/>
      <c r="N71" s="159"/>
      <c r="O71" s="157"/>
      <c r="P71" s="156"/>
      <c r="Q71" s="136"/>
      <c r="R71" s="17"/>
      <c r="S71" s="147"/>
      <c r="T71" s="147"/>
      <c r="X71" s="116"/>
      <c r="Z71" s="48"/>
      <c r="AA71" s="48"/>
      <c r="AB71" s="48"/>
      <c r="AC71" s="48"/>
      <c r="AD71" s="48"/>
      <c r="BA71" s="122">
        <v>0.65</v>
      </c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</row>
    <row r="72" spans="2:153" x14ac:dyDescent="0.2">
      <c r="B72" s="17"/>
      <c r="C72" s="17"/>
      <c r="D72" s="150"/>
      <c r="E72" s="151"/>
      <c r="F72" s="151"/>
      <c r="G72" s="151"/>
      <c r="H72" s="151"/>
      <c r="I72" s="151"/>
      <c r="J72" s="151"/>
      <c r="K72" s="151"/>
      <c r="L72" s="151"/>
      <c r="M72" s="149"/>
      <c r="N72" s="17"/>
      <c r="O72" s="17"/>
      <c r="P72" s="17"/>
      <c r="Q72" s="17"/>
      <c r="R72" s="149"/>
      <c r="S72" s="147"/>
      <c r="T72" s="147"/>
      <c r="X72" s="116"/>
      <c r="Z72" s="48"/>
      <c r="AA72" s="48"/>
      <c r="AB72" s="48"/>
      <c r="AC72" s="48"/>
      <c r="AD72" s="48"/>
      <c r="BA72" s="122">
        <v>0.66</v>
      </c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</row>
    <row r="73" spans="2:153" ht="12.75" customHeight="1" x14ac:dyDescent="0.2">
      <c r="B73" s="146"/>
      <c r="C73" s="17"/>
      <c r="D73" s="160"/>
      <c r="E73" s="145"/>
      <c r="F73" s="145"/>
      <c r="G73" s="145"/>
      <c r="H73" s="145"/>
      <c r="I73" s="145"/>
      <c r="J73" s="145"/>
      <c r="K73" s="145"/>
      <c r="L73" s="145"/>
      <c r="M73" s="145"/>
      <c r="N73" s="17"/>
      <c r="O73" s="137"/>
      <c r="P73" s="153"/>
      <c r="Q73" s="17"/>
      <c r="R73" s="17"/>
      <c r="S73" s="147"/>
      <c r="T73" s="147"/>
      <c r="X73" s="116"/>
      <c r="Z73" s="48"/>
      <c r="AA73" s="48"/>
      <c r="AB73" s="48"/>
      <c r="AC73" s="48"/>
      <c r="AD73" s="48"/>
      <c r="BA73" s="122">
        <v>0.67</v>
      </c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</row>
    <row r="74" spans="2:153" x14ac:dyDescent="0.2">
      <c r="B74" s="146"/>
      <c r="C74" s="17"/>
      <c r="D74" s="154"/>
      <c r="E74" s="20"/>
      <c r="F74" s="20"/>
      <c r="G74" s="20"/>
      <c r="H74" s="20"/>
      <c r="I74" s="20"/>
      <c r="J74" s="20"/>
      <c r="K74" s="20"/>
      <c r="L74" s="20"/>
      <c r="M74" s="20"/>
      <c r="N74" s="17"/>
      <c r="O74" s="155"/>
      <c r="P74" s="155"/>
      <c r="Q74" s="155"/>
      <c r="R74" s="17"/>
      <c r="S74" s="147"/>
      <c r="T74" s="147"/>
      <c r="X74" s="116"/>
      <c r="Z74" s="48"/>
      <c r="AA74" s="48"/>
      <c r="AB74" s="48"/>
      <c r="AC74" s="48"/>
      <c r="AD74" s="48"/>
      <c r="BA74" s="122">
        <v>0.68</v>
      </c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</row>
    <row r="75" spans="2:153" x14ac:dyDescent="0.2">
      <c r="B75" s="17"/>
      <c r="C75" s="17"/>
      <c r="D75" s="156"/>
      <c r="E75" s="157"/>
      <c r="F75" s="157"/>
      <c r="G75" s="157"/>
      <c r="H75" s="157"/>
      <c r="I75" s="157"/>
      <c r="J75" s="157"/>
      <c r="K75" s="157"/>
      <c r="L75" s="157"/>
      <c r="M75" s="158"/>
      <c r="N75" s="159"/>
      <c r="O75" s="157"/>
      <c r="P75" s="156"/>
      <c r="Q75" s="136"/>
      <c r="R75" s="161"/>
      <c r="S75" s="162"/>
      <c r="T75" s="147"/>
      <c r="X75" s="116"/>
      <c r="BA75" s="122">
        <v>0.69</v>
      </c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</row>
    <row r="76" spans="2:153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61"/>
      <c r="S76" s="162"/>
      <c r="T76" s="163"/>
      <c r="X76" s="116"/>
      <c r="BA76" s="122">
        <v>0.7</v>
      </c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</row>
    <row r="77" spans="2:153" x14ac:dyDescent="0.2">
      <c r="B77" s="17"/>
      <c r="C77" s="17"/>
      <c r="D77" s="164"/>
      <c r="E77" s="165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58"/>
      <c r="S77" s="156"/>
      <c r="T77" s="136"/>
      <c r="X77" s="116"/>
      <c r="BA77" s="122">
        <v>0.71</v>
      </c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</row>
    <row r="78" spans="2:153" x14ac:dyDescent="0.2">
      <c r="B78" s="17"/>
      <c r="C78" s="17"/>
      <c r="D78" s="164"/>
      <c r="E78" s="167"/>
      <c r="F78" s="168"/>
      <c r="G78" s="166"/>
      <c r="H78" s="166"/>
      <c r="I78" s="166"/>
      <c r="J78" s="166"/>
      <c r="K78" s="164"/>
      <c r="L78" s="169"/>
      <c r="M78" s="170"/>
      <c r="N78" s="166"/>
      <c r="O78" s="166"/>
      <c r="P78" s="166"/>
      <c r="Q78" s="166"/>
      <c r="R78" s="171"/>
      <c r="S78" s="166"/>
      <c r="T78" s="137"/>
      <c r="X78" s="116"/>
      <c r="BA78" s="122">
        <v>0.72</v>
      </c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</row>
    <row r="79" spans="2:153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47"/>
      <c r="T79" s="147"/>
      <c r="X79" s="116"/>
      <c r="BA79" s="122">
        <v>0.73</v>
      </c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</row>
    <row r="80" spans="2:153" x14ac:dyDescent="0.2">
      <c r="B80" s="17"/>
      <c r="C80" s="17"/>
      <c r="D80" s="172"/>
      <c r="E80" s="149"/>
      <c r="F80" s="149"/>
      <c r="G80" s="42"/>
      <c r="H80" s="149"/>
      <c r="I80" s="149"/>
      <c r="J80" s="149"/>
      <c r="K80" s="149"/>
      <c r="L80" s="149"/>
      <c r="M80" s="17"/>
      <c r="N80" s="17"/>
      <c r="O80" s="17"/>
      <c r="P80" s="17"/>
      <c r="Q80" s="17"/>
      <c r="R80" s="17"/>
      <c r="S80" s="147"/>
      <c r="T80" s="147"/>
      <c r="X80" s="116"/>
      <c r="BA80" s="122">
        <v>0.74</v>
      </c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</row>
    <row r="81" spans="2:153" x14ac:dyDescent="0.2">
      <c r="B81" s="17"/>
      <c r="C81" s="17"/>
      <c r="D81" s="41"/>
      <c r="E81" s="42"/>
      <c r="F81" s="42"/>
      <c r="G81" s="42"/>
      <c r="H81" s="42"/>
      <c r="I81" s="42"/>
      <c r="J81" s="42"/>
      <c r="K81" s="42"/>
      <c r="L81" s="42"/>
      <c r="M81" s="17"/>
      <c r="N81" s="17"/>
      <c r="O81" s="17"/>
      <c r="P81" s="17"/>
      <c r="Q81" s="17"/>
      <c r="R81" s="17"/>
      <c r="S81" s="147"/>
      <c r="T81" s="147"/>
      <c r="U81" s="120"/>
      <c r="V81" s="1"/>
      <c r="W81" s="1"/>
      <c r="X81" s="116"/>
      <c r="BA81" s="122">
        <v>0.75</v>
      </c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</row>
    <row r="82" spans="2:153" x14ac:dyDescent="0.2">
      <c r="B82" s="17"/>
      <c r="C82" s="17"/>
      <c r="D82" s="43"/>
      <c r="E82" s="144"/>
      <c r="F82" s="144"/>
      <c r="G82" s="144"/>
      <c r="H82" s="144"/>
      <c r="I82" s="144"/>
      <c r="J82" s="144"/>
      <c r="K82" s="144"/>
      <c r="L82" s="144"/>
      <c r="M82" s="145"/>
      <c r="N82" s="17"/>
      <c r="O82" s="17"/>
      <c r="P82" s="17"/>
      <c r="Q82" s="17"/>
      <c r="R82" s="17"/>
      <c r="S82" s="147"/>
      <c r="T82" s="147"/>
      <c r="U82" s="120"/>
      <c r="V82" s="1"/>
      <c r="W82" s="1"/>
      <c r="X82" s="116"/>
      <c r="BA82" s="122">
        <v>0.76</v>
      </c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</row>
    <row r="83" spans="2:153" x14ac:dyDescent="0.2">
      <c r="B83" s="17"/>
      <c r="C83" s="17"/>
      <c r="D83" s="150"/>
      <c r="E83" s="151"/>
      <c r="F83" s="151"/>
      <c r="G83" s="151"/>
      <c r="H83" s="151"/>
      <c r="I83" s="151"/>
      <c r="J83" s="151"/>
      <c r="K83" s="151"/>
      <c r="L83" s="151"/>
      <c r="M83" s="149"/>
      <c r="N83" s="17"/>
      <c r="O83" s="17"/>
      <c r="P83" s="17"/>
      <c r="Q83" s="17"/>
      <c r="R83" s="17"/>
      <c r="S83" s="147"/>
      <c r="T83" s="147"/>
      <c r="X83" s="116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122">
        <v>0.77</v>
      </c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</row>
    <row r="84" spans="2:153" ht="12.75" customHeight="1" x14ac:dyDescent="0.2">
      <c r="B84" s="146"/>
      <c r="C84" s="17"/>
      <c r="D84" s="152"/>
      <c r="E84" s="145"/>
      <c r="F84" s="145"/>
      <c r="G84" s="145"/>
      <c r="H84" s="145"/>
      <c r="I84" s="145"/>
      <c r="J84" s="145"/>
      <c r="K84" s="145"/>
      <c r="L84" s="145"/>
      <c r="M84" s="145"/>
      <c r="N84" s="17"/>
      <c r="O84" s="137"/>
      <c r="P84" s="153"/>
      <c r="Q84" s="17"/>
      <c r="R84" s="17"/>
      <c r="S84" s="147"/>
      <c r="T84" s="147"/>
      <c r="X84" s="116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122">
        <v>0.78</v>
      </c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</row>
    <row r="85" spans="2:153" x14ac:dyDescent="0.2">
      <c r="B85" s="146"/>
      <c r="C85" s="17"/>
      <c r="D85" s="154"/>
      <c r="E85" s="20"/>
      <c r="F85" s="20"/>
      <c r="G85" s="20"/>
      <c r="H85" s="20"/>
      <c r="I85" s="20"/>
      <c r="J85" s="20"/>
      <c r="K85" s="20"/>
      <c r="L85" s="20"/>
      <c r="M85" s="20"/>
      <c r="N85" s="17"/>
      <c r="O85" s="155"/>
      <c r="P85" s="155"/>
      <c r="Q85" s="155"/>
      <c r="R85" s="17"/>
      <c r="S85" s="147"/>
      <c r="T85" s="147"/>
      <c r="X85" s="116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122">
        <v>0.79</v>
      </c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</row>
    <row r="86" spans="2:153" x14ac:dyDescent="0.2">
      <c r="B86" s="17"/>
      <c r="C86" s="17"/>
      <c r="D86" s="156"/>
      <c r="E86" s="157"/>
      <c r="F86" s="157"/>
      <c r="G86" s="157"/>
      <c r="H86" s="157"/>
      <c r="I86" s="157"/>
      <c r="J86" s="157"/>
      <c r="K86" s="157"/>
      <c r="L86" s="157"/>
      <c r="M86" s="158"/>
      <c r="N86" s="159"/>
      <c r="O86" s="157"/>
      <c r="P86" s="156"/>
      <c r="Q86" s="136"/>
      <c r="R86" s="17"/>
      <c r="S86" s="147"/>
      <c r="T86" s="147"/>
      <c r="X86" s="116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122">
        <v>0.8</v>
      </c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</row>
    <row r="87" spans="2:153" x14ac:dyDescent="0.2">
      <c r="B87" s="17"/>
      <c r="C87" s="17"/>
      <c r="D87" s="150"/>
      <c r="E87" s="151"/>
      <c r="F87" s="151"/>
      <c r="G87" s="151"/>
      <c r="H87" s="151"/>
      <c r="I87" s="151"/>
      <c r="J87" s="151"/>
      <c r="K87" s="151"/>
      <c r="L87" s="151"/>
      <c r="M87" s="149"/>
      <c r="N87" s="17"/>
      <c r="O87" s="17"/>
      <c r="P87" s="17"/>
      <c r="Q87" s="17"/>
      <c r="R87" s="17"/>
      <c r="S87" s="147"/>
      <c r="T87" s="147"/>
      <c r="X87" s="116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122">
        <v>0.81</v>
      </c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</row>
    <row r="88" spans="2:153" ht="12.75" customHeight="1" x14ac:dyDescent="0.2">
      <c r="B88" s="146"/>
      <c r="C88" s="17"/>
      <c r="D88" s="160"/>
      <c r="E88" s="145"/>
      <c r="F88" s="145"/>
      <c r="G88" s="145"/>
      <c r="H88" s="145"/>
      <c r="I88" s="145"/>
      <c r="J88" s="145"/>
      <c r="K88" s="145"/>
      <c r="L88" s="145"/>
      <c r="M88" s="145"/>
      <c r="N88" s="17"/>
      <c r="O88" s="137"/>
      <c r="P88" s="153"/>
      <c r="Q88" s="17"/>
      <c r="R88" s="17"/>
      <c r="S88" s="147"/>
      <c r="T88" s="147"/>
      <c r="X88" s="116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122">
        <v>0.82</v>
      </c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</row>
    <row r="89" spans="2:153" x14ac:dyDescent="0.2">
      <c r="B89" s="146"/>
      <c r="C89" s="17"/>
      <c r="D89" s="154"/>
      <c r="E89" s="20"/>
      <c r="F89" s="20"/>
      <c r="G89" s="20"/>
      <c r="H89" s="20"/>
      <c r="I89" s="20"/>
      <c r="J89" s="20"/>
      <c r="K89" s="20"/>
      <c r="L89" s="20"/>
      <c r="M89" s="20"/>
      <c r="N89" s="17"/>
      <c r="O89" s="155"/>
      <c r="P89" s="155"/>
      <c r="Q89" s="155"/>
      <c r="R89" s="17"/>
      <c r="S89" s="147"/>
      <c r="T89" s="147"/>
      <c r="X89" s="116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122">
        <v>0.83</v>
      </c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</row>
    <row r="90" spans="2:153" x14ac:dyDescent="0.2">
      <c r="B90" s="17"/>
      <c r="C90" s="17"/>
      <c r="D90" s="156"/>
      <c r="E90" s="157"/>
      <c r="F90" s="157"/>
      <c r="G90" s="157"/>
      <c r="H90" s="157"/>
      <c r="I90" s="157"/>
      <c r="J90" s="157"/>
      <c r="K90" s="157"/>
      <c r="L90" s="157"/>
      <c r="M90" s="158"/>
      <c r="N90" s="159"/>
      <c r="O90" s="157"/>
      <c r="P90" s="156"/>
      <c r="Q90" s="136"/>
      <c r="R90" s="17"/>
      <c r="S90" s="147"/>
      <c r="T90" s="147"/>
      <c r="X90" s="116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122">
        <v>0.84</v>
      </c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</row>
    <row r="91" spans="2:153" x14ac:dyDescent="0.2">
      <c r="B91" s="17"/>
      <c r="C91" s="17"/>
      <c r="D91" s="150"/>
      <c r="E91" s="151"/>
      <c r="F91" s="151"/>
      <c r="G91" s="151"/>
      <c r="H91" s="151"/>
      <c r="I91" s="151"/>
      <c r="J91" s="151"/>
      <c r="K91" s="151"/>
      <c r="L91" s="151"/>
      <c r="M91" s="149"/>
      <c r="N91" s="17"/>
      <c r="O91" s="17"/>
      <c r="P91" s="17"/>
      <c r="Q91" s="17"/>
      <c r="R91" s="17"/>
      <c r="S91" s="147"/>
      <c r="T91" s="147"/>
      <c r="X91" s="116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122">
        <v>0.85</v>
      </c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</row>
    <row r="92" spans="2:153" ht="12.75" customHeight="1" x14ac:dyDescent="0.2">
      <c r="B92" s="146"/>
      <c r="C92" s="17"/>
      <c r="D92" s="160"/>
      <c r="E92" s="145"/>
      <c r="F92" s="145"/>
      <c r="G92" s="145"/>
      <c r="H92" s="145"/>
      <c r="I92" s="145"/>
      <c r="J92" s="145"/>
      <c r="K92" s="145"/>
      <c r="L92" s="145"/>
      <c r="M92" s="145"/>
      <c r="N92" s="17"/>
      <c r="O92" s="137"/>
      <c r="P92" s="153"/>
      <c r="Q92" s="17"/>
      <c r="R92" s="17"/>
      <c r="S92" s="147"/>
      <c r="T92" s="147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122">
        <v>0.86</v>
      </c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</row>
    <row r="93" spans="2:153" x14ac:dyDescent="0.2">
      <c r="B93" s="146"/>
      <c r="C93" s="17"/>
      <c r="D93" s="154"/>
      <c r="E93" s="20"/>
      <c r="F93" s="20"/>
      <c r="G93" s="20"/>
      <c r="H93" s="20"/>
      <c r="I93" s="20"/>
      <c r="J93" s="20"/>
      <c r="K93" s="20"/>
      <c r="L93" s="20"/>
      <c r="M93" s="20"/>
      <c r="N93" s="17"/>
      <c r="O93" s="155"/>
      <c r="P93" s="155"/>
      <c r="Q93" s="155"/>
      <c r="R93" s="17"/>
      <c r="S93" s="147"/>
      <c r="T93" s="147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122">
        <v>0.87</v>
      </c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</row>
    <row r="94" spans="2:153" x14ac:dyDescent="0.2">
      <c r="B94" s="17"/>
      <c r="C94" s="17"/>
      <c r="D94" s="156"/>
      <c r="E94" s="157"/>
      <c r="F94" s="157"/>
      <c r="G94" s="157"/>
      <c r="H94" s="157"/>
      <c r="I94" s="157"/>
      <c r="J94" s="157"/>
      <c r="K94" s="157"/>
      <c r="L94" s="157"/>
      <c r="M94" s="158"/>
      <c r="N94" s="159"/>
      <c r="O94" s="157"/>
      <c r="P94" s="156"/>
      <c r="Q94" s="136"/>
      <c r="R94" s="17"/>
      <c r="S94" s="147"/>
      <c r="T94" s="147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122">
        <v>0.88</v>
      </c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</row>
    <row r="95" spans="2:153" x14ac:dyDescent="0.2">
      <c r="B95" s="17"/>
      <c r="C95" s="17"/>
      <c r="D95" s="150"/>
      <c r="E95" s="151"/>
      <c r="F95" s="151"/>
      <c r="G95" s="151"/>
      <c r="H95" s="151"/>
      <c r="I95" s="151"/>
      <c r="J95" s="151"/>
      <c r="K95" s="151"/>
      <c r="L95" s="151"/>
      <c r="M95" s="149"/>
      <c r="N95" s="17"/>
      <c r="O95" s="17"/>
      <c r="P95" s="17"/>
      <c r="Q95" s="17"/>
      <c r="R95" s="17"/>
      <c r="S95" s="147"/>
      <c r="T95" s="147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122">
        <v>0.89</v>
      </c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24"/>
      <c r="EU95" s="124"/>
      <c r="EV95" s="124"/>
      <c r="EW95" s="124"/>
    </row>
    <row r="96" spans="2:153" ht="12.75" customHeight="1" x14ac:dyDescent="0.2">
      <c r="B96" s="146"/>
      <c r="C96" s="17"/>
      <c r="D96" s="160"/>
      <c r="E96" s="145"/>
      <c r="F96" s="145"/>
      <c r="G96" s="145"/>
      <c r="H96" s="145"/>
      <c r="I96" s="145"/>
      <c r="J96" s="145"/>
      <c r="K96" s="145"/>
      <c r="L96" s="145"/>
      <c r="M96" s="145"/>
      <c r="N96" s="17"/>
      <c r="O96" s="137"/>
      <c r="P96" s="153"/>
      <c r="Q96" s="17"/>
      <c r="R96" s="17"/>
      <c r="S96" s="147"/>
      <c r="T96" s="147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122">
        <v>0.9</v>
      </c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</row>
    <row r="97" spans="2:153" x14ac:dyDescent="0.2">
      <c r="B97" s="146"/>
      <c r="C97" s="17"/>
      <c r="D97" s="154"/>
      <c r="E97" s="20"/>
      <c r="F97" s="20"/>
      <c r="G97" s="20"/>
      <c r="H97" s="20"/>
      <c r="I97" s="20"/>
      <c r="J97" s="20"/>
      <c r="K97" s="20"/>
      <c r="L97" s="20"/>
      <c r="M97" s="20"/>
      <c r="N97" s="17"/>
      <c r="O97" s="155"/>
      <c r="P97" s="155"/>
      <c r="Q97" s="155"/>
      <c r="R97" s="17"/>
      <c r="S97" s="147"/>
      <c r="T97" s="147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122">
        <v>0.91</v>
      </c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</row>
    <row r="98" spans="2:153" x14ac:dyDescent="0.2">
      <c r="B98" s="17"/>
      <c r="C98" s="17"/>
      <c r="D98" s="156"/>
      <c r="E98" s="157"/>
      <c r="F98" s="157"/>
      <c r="G98" s="157"/>
      <c r="H98" s="157"/>
      <c r="I98" s="157"/>
      <c r="J98" s="157"/>
      <c r="K98" s="157"/>
      <c r="L98" s="157"/>
      <c r="M98" s="158"/>
      <c r="N98" s="159"/>
      <c r="O98" s="157"/>
      <c r="P98" s="156"/>
      <c r="Q98" s="136"/>
      <c r="R98" s="17"/>
      <c r="S98" s="147"/>
      <c r="T98" s="147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122">
        <v>0.92</v>
      </c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</row>
    <row r="99" spans="2:153" x14ac:dyDescent="0.2">
      <c r="B99" s="17"/>
      <c r="C99" s="17"/>
      <c r="D99" s="150"/>
      <c r="E99" s="151"/>
      <c r="F99" s="151"/>
      <c r="G99" s="151"/>
      <c r="H99" s="151"/>
      <c r="I99" s="151"/>
      <c r="J99" s="151"/>
      <c r="K99" s="151"/>
      <c r="L99" s="151"/>
      <c r="M99" s="149"/>
      <c r="N99" s="17"/>
      <c r="O99" s="17"/>
      <c r="P99" s="17"/>
      <c r="Q99" s="17"/>
      <c r="R99" s="17"/>
      <c r="S99" s="147"/>
      <c r="T99" s="147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122">
        <v>0.93</v>
      </c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</row>
    <row r="100" spans="2:153" ht="12.75" customHeight="1" x14ac:dyDescent="0.2">
      <c r="B100" s="146"/>
      <c r="C100" s="17"/>
      <c r="D100" s="160"/>
      <c r="E100" s="145"/>
      <c r="F100" s="145"/>
      <c r="G100" s="145"/>
      <c r="H100" s="145"/>
      <c r="I100" s="145"/>
      <c r="J100" s="145"/>
      <c r="K100" s="145"/>
      <c r="L100" s="145"/>
      <c r="M100" s="145"/>
      <c r="N100" s="17"/>
      <c r="O100" s="137"/>
      <c r="P100" s="153"/>
      <c r="Q100" s="17"/>
      <c r="R100" s="17"/>
      <c r="S100" s="147"/>
      <c r="T100" s="147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122">
        <v>0.94</v>
      </c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</row>
    <row r="101" spans="2:153" x14ac:dyDescent="0.2">
      <c r="B101" s="146"/>
      <c r="C101" s="17"/>
      <c r="D101" s="154"/>
      <c r="E101" s="20"/>
      <c r="F101" s="20"/>
      <c r="G101" s="20"/>
      <c r="H101" s="20"/>
      <c r="I101" s="20"/>
      <c r="J101" s="20"/>
      <c r="K101" s="20"/>
      <c r="L101" s="20"/>
      <c r="M101" s="20"/>
      <c r="N101" s="17"/>
      <c r="O101" s="155"/>
      <c r="P101" s="155"/>
      <c r="Q101" s="155"/>
      <c r="R101" s="17"/>
      <c r="S101" s="147"/>
      <c r="T101" s="147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122">
        <v>0.95</v>
      </c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</row>
    <row r="102" spans="2:153" x14ac:dyDescent="0.2">
      <c r="B102" s="17"/>
      <c r="C102" s="17"/>
      <c r="D102" s="156"/>
      <c r="E102" s="157"/>
      <c r="F102" s="157"/>
      <c r="G102" s="157"/>
      <c r="H102" s="157"/>
      <c r="I102" s="157"/>
      <c r="J102" s="157"/>
      <c r="K102" s="157"/>
      <c r="L102" s="157"/>
      <c r="M102" s="158"/>
      <c r="N102" s="159"/>
      <c r="O102" s="157"/>
      <c r="P102" s="156"/>
      <c r="Q102" s="136"/>
      <c r="R102" s="17"/>
      <c r="S102" s="147"/>
      <c r="T102" s="147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122">
        <v>0.96</v>
      </c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</row>
    <row r="103" spans="2:153" x14ac:dyDescent="0.2">
      <c r="B103" s="84"/>
      <c r="C103" s="17"/>
      <c r="D103" s="150"/>
      <c r="E103" s="151"/>
      <c r="F103" s="151"/>
      <c r="G103" s="151"/>
      <c r="H103" s="151"/>
      <c r="I103" s="151"/>
      <c r="J103" s="151"/>
      <c r="K103" s="151"/>
      <c r="L103" s="151"/>
      <c r="M103" s="149"/>
      <c r="N103" s="17"/>
      <c r="O103" s="17"/>
      <c r="P103" s="17"/>
      <c r="Q103" s="17"/>
      <c r="R103" s="17"/>
      <c r="S103" s="147"/>
      <c r="T103" s="147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122">
        <v>0.97</v>
      </c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</row>
    <row r="104" spans="2:153" ht="12.75" customHeight="1" x14ac:dyDescent="0.2">
      <c r="B104" s="146"/>
      <c r="C104" s="17"/>
      <c r="D104" s="160"/>
      <c r="E104" s="145"/>
      <c r="F104" s="145"/>
      <c r="G104" s="145"/>
      <c r="H104" s="145"/>
      <c r="I104" s="145"/>
      <c r="J104" s="145"/>
      <c r="K104" s="145"/>
      <c r="L104" s="145"/>
      <c r="M104" s="145"/>
      <c r="N104" s="17"/>
      <c r="O104" s="137"/>
      <c r="P104" s="153"/>
      <c r="Q104" s="17"/>
      <c r="R104" s="17"/>
      <c r="S104" s="147"/>
      <c r="T104" s="147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122">
        <v>0.98</v>
      </c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</row>
    <row r="105" spans="2:153" x14ac:dyDescent="0.2">
      <c r="B105" s="146"/>
      <c r="C105" s="17"/>
      <c r="D105" s="154"/>
      <c r="E105" s="20"/>
      <c r="F105" s="20"/>
      <c r="G105" s="20"/>
      <c r="H105" s="20"/>
      <c r="I105" s="20"/>
      <c r="J105" s="20"/>
      <c r="K105" s="20"/>
      <c r="L105" s="20"/>
      <c r="M105" s="20"/>
      <c r="N105" s="17"/>
      <c r="O105" s="155"/>
      <c r="P105" s="155"/>
      <c r="Q105" s="155"/>
      <c r="R105" s="17"/>
      <c r="S105" s="147"/>
      <c r="T105" s="147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122">
        <v>0.99</v>
      </c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</row>
    <row r="106" spans="2:153" x14ac:dyDescent="0.2">
      <c r="B106" s="17"/>
      <c r="C106" s="17"/>
      <c r="D106" s="156"/>
      <c r="E106" s="157"/>
      <c r="F106" s="157"/>
      <c r="G106" s="157"/>
      <c r="H106" s="157"/>
      <c r="I106" s="157"/>
      <c r="J106" s="157"/>
      <c r="K106" s="157"/>
      <c r="L106" s="157"/>
      <c r="M106" s="158"/>
      <c r="N106" s="159"/>
      <c r="O106" s="157"/>
      <c r="P106" s="156"/>
      <c r="Q106" s="136"/>
      <c r="R106" s="20"/>
      <c r="S106" s="147"/>
      <c r="T106" s="147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122">
        <v>1</v>
      </c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</row>
    <row r="107" spans="2:153" x14ac:dyDescent="0.2">
      <c r="B107" s="17"/>
      <c r="C107" s="17"/>
      <c r="D107" s="150"/>
      <c r="E107" s="151"/>
      <c r="F107" s="151"/>
      <c r="G107" s="151"/>
      <c r="H107" s="151"/>
      <c r="I107" s="151"/>
      <c r="J107" s="151"/>
      <c r="K107" s="151"/>
      <c r="L107" s="151"/>
      <c r="M107" s="149"/>
      <c r="N107" s="17"/>
      <c r="O107" s="17"/>
      <c r="P107" s="17"/>
      <c r="Q107" s="17"/>
      <c r="R107" s="17"/>
      <c r="S107" s="147"/>
      <c r="T107" s="147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121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</row>
    <row r="108" spans="2:153" ht="12.75" customHeight="1" x14ac:dyDescent="0.2">
      <c r="B108" s="146"/>
      <c r="C108" s="17"/>
      <c r="D108" s="160"/>
      <c r="E108" s="145"/>
      <c r="F108" s="145"/>
      <c r="G108" s="145"/>
      <c r="H108" s="145"/>
      <c r="I108" s="145"/>
      <c r="J108" s="145"/>
      <c r="K108" s="145"/>
      <c r="L108" s="145"/>
      <c r="M108" s="145"/>
      <c r="N108" s="17"/>
      <c r="O108" s="137"/>
      <c r="P108" s="153"/>
      <c r="Q108" s="17"/>
      <c r="R108" s="17"/>
      <c r="S108" s="147"/>
      <c r="T108" s="147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121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</row>
    <row r="109" spans="2:153" x14ac:dyDescent="0.2">
      <c r="B109" s="146"/>
      <c r="C109" s="17"/>
      <c r="D109" s="154"/>
      <c r="E109" s="20"/>
      <c r="F109" s="20"/>
      <c r="G109" s="20"/>
      <c r="H109" s="20"/>
      <c r="I109" s="20"/>
      <c r="J109" s="20"/>
      <c r="K109" s="20"/>
      <c r="L109" s="20"/>
      <c r="M109" s="20"/>
      <c r="N109" s="17"/>
      <c r="O109" s="155"/>
      <c r="P109" s="155"/>
      <c r="Q109" s="155"/>
      <c r="R109" s="17"/>
      <c r="S109" s="147"/>
      <c r="T109" s="147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121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</row>
    <row r="110" spans="2:153" x14ac:dyDescent="0.2">
      <c r="B110" s="17"/>
      <c r="C110" s="17"/>
      <c r="D110" s="156"/>
      <c r="E110" s="157"/>
      <c r="F110" s="157"/>
      <c r="G110" s="157"/>
      <c r="H110" s="157"/>
      <c r="I110" s="157"/>
      <c r="J110" s="157"/>
      <c r="K110" s="157"/>
      <c r="L110" s="157"/>
      <c r="M110" s="158"/>
      <c r="N110" s="159"/>
      <c r="O110" s="157"/>
      <c r="P110" s="156"/>
      <c r="Q110" s="136"/>
      <c r="R110" s="17"/>
      <c r="S110" s="147"/>
      <c r="T110" s="147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121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</row>
    <row r="111" spans="2:153" x14ac:dyDescent="0.2">
      <c r="B111" s="17"/>
      <c r="C111" s="17"/>
      <c r="D111" s="150"/>
      <c r="E111" s="151"/>
      <c r="F111" s="151"/>
      <c r="G111" s="151"/>
      <c r="H111" s="151"/>
      <c r="I111" s="151"/>
      <c r="J111" s="151"/>
      <c r="K111" s="151"/>
      <c r="L111" s="151"/>
      <c r="M111" s="149"/>
      <c r="N111" s="17"/>
      <c r="O111" s="17"/>
      <c r="P111" s="17"/>
      <c r="Q111" s="17"/>
      <c r="R111" s="149"/>
      <c r="S111" s="147"/>
      <c r="T111" s="147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121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</row>
    <row r="112" spans="2:153" ht="12.75" customHeight="1" x14ac:dyDescent="0.2">
      <c r="B112" s="146"/>
      <c r="C112" s="17"/>
      <c r="D112" s="160"/>
      <c r="E112" s="145"/>
      <c r="F112" s="145"/>
      <c r="G112" s="145"/>
      <c r="H112" s="145"/>
      <c r="I112" s="145"/>
      <c r="J112" s="145"/>
      <c r="K112" s="145"/>
      <c r="L112" s="145"/>
      <c r="M112" s="145"/>
      <c r="N112" s="17"/>
      <c r="O112" s="137"/>
      <c r="P112" s="153"/>
      <c r="Q112" s="17"/>
      <c r="R112" s="17"/>
      <c r="S112" s="147"/>
      <c r="T112" s="147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121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</row>
    <row r="113" spans="2:153" x14ac:dyDescent="0.2">
      <c r="B113" s="146"/>
      <c r="C113" s="17"/>
      <c r="D113" s="154"/>
      <c r="E113" s="20"/>
      <c r="F113" s="20"/>
      <c r="G113" s="20"/>
      <c r="H113" s="20"/>
      <c r="I113" s="20"/>
      <c r="J113" s="20"/>
      <c r="K113" s="20"/>
      <c r="L113" s="20"/>
      <c r="M113" s="20"/>
      <c r="N113" s="17"/>
      <c r="O113" s="155"/>
      <c r="P113" s="155"/>
      <c r="Q113" s="155"/>
      <c r="R113" s="17"/>
      <c r="S113" s="147"/>
      <c r="T113" s="147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121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</row>
    <row r="114" spans="2:153" x14ac:dyDescent="0.2">
      <c r="B114" s="17"/>
      <c r="C114" s="17"/>
      <c r="D114" s="156"/>
      <c r="E114" s="157"/>
      <c r="F114" s="157"/>
      <c r="G114" s="157"/>
      <c r="H114" s="157"/>
      <c r="I114" s="157"/>
      <c r="J114" s="157"/>
      <c r="K114" s="157"/>
      <c r="L114" s="157"/>
      <c r="M114" s="158"/>
      <c r="N114" s="159"/>
      <c r="O114" s="157"/>
      <c r="P114" s="156"/>
      <c r="Q114" s="136"/>
      <c r="R114" s="161"/>
      <c r="S114" s="162"/>
      <c r="T114" s="147"/>
      <c r="AZ114" s="48"/>
      <c r="BA114" s="121"/>
      <c r="BB114" s="48"/>
    </row>
    <row r="115" spans="2:153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61"/>
      <c r="S115" s="162"/>
      <c r="T115" s="163"/>
      <c r="AZ115" s="48"/>
      <c r="BA115" s="121"/>
      <c r="BB115" s="48"/>
    </row>
    <row r="116" spans="2:153" x14ac:dyDescent="0.2">
      <c r="B116" s="17"/>
      <c r="C116" s="17"/>
      <c r="D116" s="164"/>
      <c r="E116" s="165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58"/>
      <c r="S116" s="156"/>
      <c r="T116" s="136"/>
      <c r="AZ116" s="48"/>
      <c r="BA116" s="121"/>
      <c r="BB116" s="48"/>
    </row>
    <row r="117" spans="2:153" x14ac:dyDescent="0.2">
      <c r="B117" s="17"/>
      <c r="C117" s="17"/>
      <c r="D117" s="164"/>
      <c r="E117" s="167"/>
      <c r="F117" s="168"/>
      <c r="G117" s="166"/>
      <c r="H117" s="166"/>
      <c r="I117" s="166"/>
      <c r="J117" s="166"/>
      <c r="K117" s="164"/>
      <c r="L117" s="169"/>
      <c r="M117" s="170"/>
      <c r="N117" s="166"/>
      <c r="O117" s="166"/>
      <c r="P117" s="166"/>
      <c r="Q117" s="166"/>
      <c r="R117" s="171"/>
      <c r="S117" s="166"/>
      <c r="T117" s="137"/>
      <c r="AZ117" s="48"/>
      <c r="BA117" s="121"/>
      <c r="BB117" s="48"/>
    </row>
    <row r="118" spans="2:153" x14ac:dyDescent="0.2">
      <c r="AZ118" s="48"/>
      <c r="BA118" s="121"/>
      <c r="BB118" s="48"/>
    </row>
    <row r="119" spans="2:153" x14ac:dyDescent="0.2">
      <c r="AZ119" s="48"/>
      <c r="BA119" s="121"/>
      <c r="BB119" s="48"/>
    </row>
  </sheetData>
  <mergeCells count="12">
    <mergeCell ref="B34:B35"/>
    <mergeCell ref="Y5:AC5"/>
    <mergeCell ref="AG5:AU5"/>
    <mergeCell ref="B6:B7"/>
    <mergeCell ref="Y6:AC6"/>
    <mergeCell ref="AG6:AU6"/>
    <mergeCell ref="B10:B11"/>
    <mergeCell ref="B14:B15"/>
    <mergeCell ref="B18:B19"/>
    <mergeCell ref="B22:B23"/>
    <mergeCell ref="B26:B27"/>
    <mergeCell ref="B30:B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X119"/>
  <sheetViews>
    <sheetView topLeftCell="BI19" zoomScale="90" zoomScaleNormal="90" workbookViewId="0">
      <selection activeCell="CG1" sqref="CG1:DQ1048576"/>
    </sheetView>
  </sheetViews>
  <sheetFormatPr baseColWidth="10" defaultColWidth="9.140625" defaultRowHeight="12.75" x14ac:dyDescent="0.2"/>
  <cols>
    <col min="1" max="1" width="2" style="1" customWidth="1"/>
    <col min="2" max="2" width="8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19" width="10.7109375" style="48" customWidth="1"/>
    <col min="20" max="20" width="12.140625" style="48" customWidth="1"/>
    <col min="21" max="21" width="5.28515625" style="121" customWidth="1"/>
    <col min="22" max="25" width="4.28515625" style="48" customWidth="1"/>
    <col min="26" max="52" width="4.28515625" style="1" customWidth="1"/>
    <col min="53" max="53" width="4.28515625" style="120" customWidth="1"/>
    <col min="54" max="83" width="4.28515625" style="1" customWidth="1"/>
    <col min="84" max="121" width="4.42578125" style="1" customWidth="1"/>
    <col min="122" max="153" width="6.7109375" style="1" customWidth="1"/>
    <col min="154" max="154" width="3.7109375" style="1" customWidth="1"/>
    <col min="155" max="1146" width="10.7109375" style="1" customWidth="1"/>
    <col min="1147" max="16384" width="9.140625" style="1"/>
  </cols>
  <sheetData>
    <row r="1" spans="2:154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154" ht="15" customHeight="1" thickBot="1" x14ac:dyDescent="0.25">
      <c r="B2" s="19"/>
      <c r="C2" s="19"/>
      <c r="D2" s="55" t="s">
        <v>39</v>
      </c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8"/>
    </row>
    <row r="3" spans="2:154" ht="15" customHeight="1" thickBot="1" x14ac:dyDescent="0.25">
      <c r="B3" s="19"/>
      <c r="C3" s="19"/>
      <c r="D3" s="41" t="s">
        <v>15</v>
      </c>
      <c r="E3" s="42">
        <v>0</v>
      </c>
      <c r="F3" s="42">
        <v>0.5</v>
      </c>
      <c r="G3" s="42">
        <v>2.5</v>
      </c>
      <c r="H3" s="42">
        <v>7.5</v>
      </c>
      <c r="I3" s="42">
        <v>15</v>
      </c>
      <c r="J3" s="42">
        <v>25</v>
      </c>
      <c r="K3" s="42">
        <v>35</v>
      </c>
      <c r="L3" s="42">
        <v>70</v>
      </c>
      <c r="M3" s="17"/>
      <c r="N3" s="19"/>
      <c r="O3" s="19"/>
      <c r="P3" s="19"/>
    </row>
    <row r="4" spans="2:154" ht="15" customHeight="1" thickBot="1" x14ac:dyDescent="0.25">
      <c r="B4" s="19"/>
      <c r="C4" s="19"/>
      <c r="D4" s="43"/>
      <c r="E4" s="44">
        <v>0</v>
      </c>
      <c r="F4" s="45" t="s">
        <v>0</v>
      </c>
      <c r="G4" s="45" t="s">
        <v>1</v>
      </c>
      <c r="H4" s="45" t="s">
        <v>2</v>
      </c>
      <c r="I4" s="45" t="s">
        <v>3</v>
      </c>
      <c r="J4" s="45" t="s">
        <v>4</v>
      </c>
      <c r="K4" s="45" t="s">
        <v>5</v>
      </c>
      <c r="L4" s="46" t="s">
        <v>6</v>
      </c>
      <c r="M4" s="47" t="s">
        <v>7</v>
      </c>
      <c r="N4" s="19"/>
      <c r="O4" s="19"/>
      <c r="P4" s="19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121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</row>
    <row r="5" spans="2:154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U5" s="153"/>
      <c r="V5" s="173"/>
      <c r="W5" s="174"/>
      <c r="X5" s="174"/>
      <c r="Y5" s="175"/>
      <c r="Z5" s="175"/>
      <c r="AA5" s="175"/>
      <c r="AB5" s="175"/>
      <c r="AC5" s="175"/>
      <c r="AD5" s="175"/>
      <c r="AE5" s="175"/>
      <c r="AF5" s="176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47"/>
      <c r="AW5" s="147"/>
      <c r="AX5" s="147"/>
      <c r="AY5" s="147"/>
      <c r="AZ5" s="147"/>
      <c r="BA5" s="153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48"/>
    </row>
    <row r="6" spans="2:154" ht="15" customHeight="1" x14ac:dyDescent="0.2">
      <c r="B6" s="190" t="s">
        <v>31</v>
      </c>
      <c r="C6" s="19"/>
      <c r="D6" s="30"/>
      <c r="E6" s="3">
        <v>3</v>
      </c>
      <c r="F6" s="4">
        <v>20</v>
      </c>
      <c r="G6" s="4">
        <v>43</v>
      </c>
      <c r="H6" s="4">
        <v>31</v>
      </c>
      <c r="I6" s="4">
        <v>29</v>
      </c>
      <c r="J6" s="4">
        <v>24</v>
      </c>
      <c r="K6" s="4">
        <v>18</v>
      </c>
      <c r="L6" s="5">
        <v>21</v>
      </c>
      <c r="M6" s="6">
        <v>189</v>
      </c>
      <c r="N6" s="18"/>
      <c r="O6" s="89" t="s">
        <v>57</v>
      </c>
      <c r="P6" s="99" t="s">
        <v>58</v>
      </c>
      <c r="Q6" s="31"/>
      <c r="U6" s="153"/>
      <c r="V6" s="173"/>
      <c r="W6" s="177"/>
      <c r="X6" s="177"/>
      <c r="Y6" s="175"/>
      <c r="Z6" s="175"/>
      <c r="AA6" s="175"/>
      <c r="AB6" s="175"/>
      <c r="AC6" s="175"/>
      <c r="AD6" s="178"/>
      <c r="AE6" s="178"/>
      <c r="AF6" s="176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47"/>
      <c r="AW6" s="147"/>
      <c r="AX6" s="147"/>
      <c r="AY6" s="147"/>
      <c r="AZ6" s="147"/>
      <c r="BA6" s="153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48"/>
    </row>
    <row r="7" spans="2:154" ht="15" customHeight="1" thickBot="1" x14ac:dyDescent="0.25">
      <c r="B7" s="191"/>
      <c r="C7" s="19"/>
      <c r="D7" s="32" t="s">
        <v>13</v>
      </c>
      <c r="E7" s="7">
        <v>1.5873015873015872E-2</v>
      </c>
      <c r="F7" s="8">
        <v>0.10582010582010581</v>
      </c>
      <c r="G7" s="8">
        <v>0.2275132275132275</v>
      </c>
      <c r="H7" s="8">
        <v>0.16402116402116401</v>
      </c>
      <c r="I7" s="8">
        <v>0.15343915343915343</v>
      </c>
      <c r="J7" s="8">
        <v>0.12698412698412698</v>
      </c>
      <c r="K7" s="8">
        <v>9.5238095238095233E-2</v>
      </c>
      <c r="L7" s="9">
        <v>0.1111111111111111</v>
      </c>
      <c r="M7" s="10">
        <v>1</v>
      </c>
      <c r="N7" s="18"/>
      <c r="O7" s="33" t="s">
        <v>10</v>
      </c>
      <c r="P7" s="33" t="s">
        <v>11</v>
      </c>
      <c r="Q7" s="34" t="s">
        <v>9</v>
      </c>
      <c r="U7" s="180"/>
      <c r="V7" s="131">
        <v>0</v>
      </c>
      <c r="W7" s="132">
        <v>0.01</v>
      </c>
      <c r="X7" s="132">
        <v>0.02</v>
      </c>
      <c r="Y7" s="132">
        <v>0.03</v>
      </c>
      <c r="Z7" s="132">
        <v>0.04</v>
      </c>
      <c r="AA7" s="132">
        <v>0.05</v>
      </c>
      <c r="AB7" s="132">
        <v>0.06</v>
      </c>
      <c r="AC7" s="132">
        <v>7.0000000000000007E-2</v>
      </c>
      <c r="AD7" s="132">
        <v>0.08</v>
      </c>
      <c r="AE7" s="132">
        <v>0.09</v>
      </c>
      <c r="AF7" s="132">
        <v>0.1</v>
      </c>
      <c r="AG7" s="132">
        <v>0.11</v>
      </c>
      <c r="AH7" s="134">
        <v>0.12</v>
      </c>
      <c r="AI7" s="134">
        <v>0.13</v>
      </c>
      <c r="AJ7" s="134">
        <v>0.14000000000000001</v>
      </c>
      <c r="AK7" s="134">
        <v>0.15</v>
      </c>
      <c r="AL7" s="134">
        <v>0.16</v>
      </c>
      <c r="AM7" s="134">
        <v>0.17</v>
      </c>
      <c r="AN7" s="133">
        <v>0.18</v>
      </c>
      <c r="AO7" s="134">
        <v>0.19</v>
      </c>
      <c r="AP7" s="134">
        <v>0.2</v>
      </c>
      <c r="AQ7" s="134">
        <v>0.21</v>
      </c>
      <c r="AR7" s="134">
        <v>0.22</v>
      </c>
      <c r="AS7" s="134">
        <v>0.23</v>
      </c>
      <c r="AT7" s="134">
        <v>0.24</v>
      </c>
      <c r="AU7" s="134">
        <v>0.25</v>
      </c>
      <c r="AV7" s="134">
        <v>0.26</v>
      </c>
      <c r="AW7" s="134">
        <v>0.27</v>
      </c>
      <c r="AX7" s="134">
        <v>0.28000000000000003</v>
      </c>
      <c r="AY7" s="134">
        <v>0.28999999999999998</v>
      </c>
      <c r="AZ7" s="134">
        <v>0.3</v>
      </c>
      <c r="BA7" s="134">
        <v>0.31</v>
      </c>
      <c r="BB7" s="134">
        <v>0.32</v>
      </c>
      <c r="BC7" s="134">
        <v>0.33</v>
      </c>
      <c r="BD7" s="134">
        <v>0.34</v>
      </c>
      <c r="BE7" s="134">
        <v>0.35</v>
      </c>
      <c r="BF7" s="134">
        <v>0.36</v>
      </c>
      <c r="BG7" s="134">
        <v>0.37</v>
      </c>
      <c r="BH7" s="134">
        <v>0.38</v>
      </c>
      <c r="BI7" s="134">
        <v>0.39</v>
      </c>
      <c r="BJ7" s="134">
        <v>0.4</v>
      </c>
      <c r="BK7" s="134">
        <v>0.41</v>
      </c>
      <c r="BL7" s="134">
        <v>0.42</v>
      </c>
      <c r="BM7" s="134">
        <v>0.43</v>
      </c>
      <c r="BN7" s="134">
        <v>0.44</v>
      </c>
      <c r="BO7" s="134">
        <v>0.45</v>
      </c>
      <c r="BP7" s="134">
        <v>0.46</v>
      </c>
      <c r="BQ7" s="134">
        <v>0.47</v>
      </c>
      <c r="BR7" s="134">
        <v>0.48</v>
      </c>
      <c r="BS7" s="134">
        <v>0.49</v>
      </c>
      <c r="BT7" s="134">
        <v>0.5</v>
      </c>
      <c r="BU7" s="134">
        <v>0.51</v>
      </c>
      <c r="BV7" s="134">
        <v>0.52</v>
      </c>
      <c r="BW7" s="134">
        <v>0.53</v>
      </c>
      <c r="BX7" s="134">
        <v>0.54</v>
      </c>
      <c r="BY7" s="134">
        <v>0.55000000000000004</v>
      </c>
      <c r="BZ7" s="134">
        <v>0.56000000000000005</v>
      </c>
      <c r="CA7" s="134">
        <v>0.56999999999999995</v>
      </c>
      <c r="CB7" s="134">
        <v>0.57999999999999996</v>
      </c>
      <c r="CC7" s="134">
        <v>0.59</v>
      </c>
      <c r="CD7" s="134">
        <v>0.6</v>
      </c>
      <c r="CE7" s="134">
        <v>0.61</v>
      </c>
      <c r="CF7" s="134">
        <v>0.62</v>
      </c>
      <c r="CG7" s="134">
        <v>0.63</v>
      </c>
      <c r="CH7" s="134">
        <v>0.64</v>
      </c>
      <c r="CI7" s="134">
        <v>0.65</v>
      </c>
      <c r="CJ7" s="134">
        <v>0.66</v>
      </c>
      <c r="CK7" s="134">
        <v>0.67</v>
      </c>
      <c r="CL7" s="134">
        <v>0.68</v>
      </c>
      <c r="CM7" s="134">
        <v>0.69</v>
      </c>
      <c r="CN7" s="134">
        <v>0.7</v>
      </c>
      <c r="CO7" s="134">
        <v>0.71</v>
      </c>
      <c r="CP7" s="134">
        <v>0.72</v>
      </c>
      <c r="CQ7" s="134">
        <v>0.73</v>
      </c>
      <c r="CR7" s="134">
        <v>0.74</v>
      </c>
      <c r="CS7" s="134">
        <v>0.75</v>
      </c>
      <c r="CT7" s="134">
        <v>0.76</v>
      </c>
      <c r="CU7" s="134">
        <v>0.77</v>
      </c>
      <c r="CV7" s="134">
        <v>0.78</v>
      </c>
      <c r="CW7" s="134">
        <v>0.79</v>
      </c>
      <c r="CX7" s="134">
        <v>0.8</v>
      </c>
      <c r="CY7" s="134">
        <v>0.81</v>
      </c>
      <c r="CZ7" s="134">
        <v>0.82</v>
      </c>
      <c r="DA7" s="134">
        <v>0.83</v>
      </c>
      <c r="DB7" s="134">
        <v>0.84</v>
      </c>
      <c r="DC7" s="134">
        <v>0.85</v>
      </c>
      <c r="DD7" s="134">
        <v>0.86</v>
      </c>
      <c r="DE7" s="134">
        <v>0.87</v>
      </c>
      <c r="DF7" s="134">
        <v>0.88</v>
      </c>
      <c r="DG7" s="134">
        <v>0.89</v>
      </c>
      <c r="DH7" s="134">
        <v>0.9</v>
      </c>
      <c r="DI7" s="134">
        <v>0.91</v>
      </c>
      <c r="DJ7" s="134">
        <v>0.92</v>
      </c>
      <c r="DK7" s="134">
        <v>0.93</v>
      </c>
      <c r="DL7" s="134">
        <v>0.94</v>
      </c>
      <c r="DM7" s="134">
        <v>0.95</v>
      </c>
      <c r="DN7" s="134">
        <v>0.96</v>
      </c>
      <c r="DO7" s="134">
        <v>0.97</v>
      </c>
      <c r="DP7" s="134">
        <v>0.98</v>
      </c>
      <c r="DQ7" s="134">
        <v>0.99</v>
      </c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48"/>
    </row>
    <row r="8" spans="2:154" s="19" customFormat="1" ht="15" customHeight="1" thickBot="1" x14ac:dyDescent="0.25">
      <c r="D8" s="98">
        <f>E7</f>
        <v>1.5873015873015872E-2</v>
      </c>
      <c r="E8" s="94">
        <f>E7*E5</f>
        <v>0</v>
      </c>
      <c r="F8" s="94">
        <f>F7*F5</f>
        <v>5.2910052910052907E-2</v>
      </c>
      <c r="G8" s="94">
        <f t="shared" ref="G8:L8" si="0">G7*G5</f>
        <v>0.56878306878306872</v>
      </c>
      <c r="H8" s="94">
        <f t="shared" si="0"/>
        <v>1.23015873015873</v>
      </c>
      <c r="I8" s="94">
        <f t="shared" si="0"/>
        <v>2.3015873015873014</v>
      </c>
      <c r="J8" s="94">
        <f t="shared" si="0"/>
        <v>3.1746031746031744</v>
      </c>
      <c r="K8" s="94">
        <f t="shared" si="0"/>
        <v>3.333333333333333</v>
      </c>
      <c r="L8" s="94">
        <f t="shared" si="0"/>
        <v>7.7777777777777777</v>
      </c>
      <c r="M8" s="95">
        <f>SUM(E8:L8)</f>
        <v>18.43915343915344</v>
      </c>
      <c r="N8" s="96"/>
      <c r="O8" s="94">
        <f>M8</f>
        <v>18.43915343915344</v>
      </c>
      <c r="P8" s="97">
        <f>D8</f>
        <v>1.5873015873015872E-2</v>
      </c>
      <c r="Q8" s="69">
        <f>O8/P8</f>
        <v>1161.6666666666667</v>
      </c>
      <c r="S8" s="48"/>
      <c r="T8" s="48"/>
      <c r="U8" s="18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48"/>
    </row>
    <row r="9" spans="2:154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8"/>
      <c r="T9" s="48"/>
      <c r="U9" s="180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48"/>
    </row>
    <row r="10" spans="2:154" ht="15" customHeight="1" x14ac:dyDescent="0.2">
      <c r="B10" s="190" t="s">
        <v>32</v>
      </c>
      <c r="C10" s="19"/>
      <c r="D10" s="39"/>
      <c r="E10" s="11">
        <v>0</v>
      </c>
      <c r="F10" s="4">
        <v>2</v>
      </c>
      <c r="G10" s="12">
        <v>19</v>
      </c>
      <c r="H10" s="4">
        <v>30</v>
      </c>
      <c r="I10" s="4">
        <v>37</v>
      </c>
      <c r="J10" s="4">
        <v>26</v>
      </c>
      <c r="K10" s="4">
        <v>32</v>
      </c>
      <c r="L10" s="13">
        <v>45</v>
      </c>
      <c r="M10" s="6">
        <v>191</v>
      </c>
      <c r="N10" s="18"/>
      <c r="O10" s="89" t="s">
        <v>57</v>
      </c>
      <c r="P10" s="99" t="s">
        <v>58</v>
      </c>
      <c r="Q10" s="31"/>
      <c r="U10" s="180"/>
      <c r="Z10" s="48"/>
      <c r="AA10" s="4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48"/>
    </row>
    <row r="11" spans="2:154" ht="15" customHeight="1" thickBot="1" x14ac:dyDescent="0.25">
      <c r="B11" s="191"/>
      <c r="C11" s="19"/>
      <c r="D11" s="32" t="s">
        <v>13</v>
      </c>
      <c r="E11" s="14">
        <v>0</v>
      </c>
      <c r="F11" s="8">
        <v>1.0471204188481676E-2</v>
      </c>
      <c r="G11" s="15">
        <v>9.947643979057591E-2</v>
      </c>
      <c r="H11" s="8">
        <v>0.15706806282722513</v>
      </c>
      <c r="I11" s="8">
        <v>0.193717277486911</v>
      </c>
      <c r="J11" s="8">
        <v>0.13612565445026178</v>
      </c>
      <c r="K11" s="8">
        <v>0.16753926701570682</v>
      </c>
      <c r="L11" s="16">
        <v>0.2356020942408377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U11" s="180"/>
      <c r="V11" s="134">
        <f>V9:PE9%</f>
        <v>0</v>
      </c>
      <c r="W11" s="132">
        <v>0.01</v>
      </c>
      <c r="X11" s="132">
        <v>0.02</v>
      </c>
      <c r="Y11" s="131">
        <v>0.03</v>
      </c>
      <c r="Z11" s="132">
        <v>0.04</v>
      </c>
      <c r="AA11" s="132">
        <v>0.05</v>
      </c>
      <c r="AB11" s="132">
        <v>0.06</v>
      </c>
      <c r="AC11" s="132">
        <v>7.0000000000000007E-2</v>
      </c>
      <c r="AD11" s="132">
        <v>0.08</v>
      </c>
      <c r="AE11" s="132">
        <v>0.09</v>
      </c>
      <c r="AF11" s="132">
        <v>0.1</v>
      </c>
      <c r="AG11" s="132">
        <v>0.11</v>
      </c>
      <c r="AH11" s="134">
        <v>0.12</v>
      </c>
      <c r="AI11" s="134">
        <v>0.13</v>
      </c>
      <c r="AJ11" s="134">
        <v>0.14000000000000001</v>
      </c>
      <c r="AK11" s="134">
        <v>0.15</v>
      </c>
      <c r="AL11" s="134">
        <v>0.16</v>
      </c>
      <c r="AM11" s="134">
        <v>0.17</v>
      </c>
      <c r="AN11" s="134">
        <v>0.18</v>
      </c>
      <c r="AO11" s="134">
        <v>0.19</v>
      </c>
      <c r="AP11" s="134">
        <v>0.2</v>
      </c>
      <c r="AQ11" s="134">
        <v>0.21</v>
      </c>
      <c r="AR11" s="134">
        <v>0.22</v>
      </c>
      <c r="AS11" s="134">
        <v>0.23</v>
      </c>
      <c r="AT11" s="134">
        <v>0.24</v>
      </c>
      <c r="AU11" s="134">
        <v>0.25</v>
      </c>
      <c r="AV11" s="134">
        <v>0.26</v>
      </c>
      <c r="AW11" s="134">
        <v>0.27</v>
      </c>
      <c r="AX11" s="134">
        <v>0.28000000000000003</v>
      </c>
      <c r="AY11" s="134">
        <v>0.28999999999999998</v>
      </c>
      <c r="AZ11" s="134">
        <v>0.3</v>
      </c>
      <c r="BA11" s="133">
        <v>0.31</v>
      </c>
      <c r="BB11" s="134">
        <v>0.32</v>
      </c>
      <c r="BC11" s="134">
        <v>0.33</v>
      </c>
      <c r="BD11" s="134">
        <v>0.34</v>
      </c>
      <c r="BE11" s="134">
        <v>0.35</v>
      </c>
      <c r="BF11" s="134">
        <v>0.36</v>
      </c>
      <c r="BG11" s="134">
        <v>0.37</v>
      </c>
      <c r="BH11" s="134">
        <v>0.38</v>
      </c>
      <c r="BI11" s="134">
        <v>0.39</v>
      </c>
      <c r="BJ11" s="134">
        <v>0.4</v>
      </c>
      <c r="BK11" s="134">
        <v>0.41</v>
      </c>
      <c r="BL11" s="134">
        <v>0.42</v>
      </c>
      <c r="BM11" s="134">
        <v>0.43</v>
      </c>
      <c r="BN11" s="134">
        <v>0.44</v>
      </c>
      <c r="BO11" s="134">
        <v>0.45</v>
      </c>
      <c r="BP11" s="134">
        <v>0.46</v>
      </c>
      <c r="BQ11" s="134">
        <v>0.47</v>
      </c>
      <c r="BR11" s="134">
        <v>0.48</v>
      </c>
      <c r="BS11" s="134">
        <v>0.49</v>
      </c>
      <c r="BT11" s="134">
        <v>0.5</v>
      </c>
      <c r="BU11" s="134">
        <v>0.51</v>
      </c>
      <c r="BV11" s="134">
        <v>0.52</v>
      </c>
      <c r="BW11" s="134">
        <v>0.53</v>
      </c>
      <c r="BX11" s="134">
        <v>0.54</v>
      </c>
      <c r="BY11" s="134">
        <v>0.55000000000000004</v>
      </c>
      <c r="BZ11" s="134">
        <v>0.56000000000000005</v>
      </c>
      <c r="CA11" s="134">
        <v>0.56999999999999995</v>
      </c>
      <c r="CB11" s="134">
        <v>0.57999999999999996</v>
      </c>
      <c r="CC11" s="134">
        <v>0.59</v>
      </c>
      <c r="CD11" s="134">
        <v>0.6</v>
      </c>
      <c r="CE11" s="134">
        <v>0.61</v>
      </c>
      <c r="CF11" s="134">
        <v>0.62</v>
      </c>
      <c r="CG11" s="134">
        <v>0.63</v>
      </c>
      <c r="CH11" s="134">
        <v>0.64</v>
      </c>
      <c r="CI11" s="134">
        <v>0.65</v>
      </c>
      <c r="CJ11" s="134">
        <v>0.66</v>
      </c>
      <c r="CK11" s="134">
        <v>0.67</v>
      </c>
      <c r="CL11" s="134">
        <v>0.68</v>
      </c>
      <c r="CM11" s="134">
        <v>0.69</v>
      </c>
      <c r="CN11" s="134">
        <v>0.7</v>
      </c>
      <c r="CO11" s="134">
        <v>0.71</v>
      </c>
      <c r="CP11" s="134">
        <v>0.72</v>
      </c>
      <c r="CQ11" s="134">
        <v>0.73</v>
      </c>
      <c r="CR11" s="134">
        <v>0.74</v>
      </c>
      <c r="CS11" s="134">
        <v>0.75</v>
      </c>
      <c r="CT11" s="134">
        <v>0.76</v>
      </c>
      <c r="CU11" s="134">
        <v>0.77</v>
      </c>
      <c r="CV11" s="134">
        <v>0.78</v>
      </c>
      <c r="CW11" s="134">
        <v>0.79</v>
      </c>
      <c r="CX11" s="134">
        <v>0.8</v>
      </c>
      <c r="CY11" s="134">
        <v>0.81</v>
      </c>
      <c r="CZ11" s="134">
        <v>0.82</v>
      </c>
      <c r="DA11" s="134">
        <v>0.83</v>
      </c>
      <c r="DB11" s="134">
        <v>0.84</v>
      </c>
      <c r="DC11" s="134">
        <v>0.85</v>
      </c>
      <c r="DD11" s="134">
        <v>0.86</v>
      </c>
      <c r="DE11" s="134">
        <v>0.87</v>
      </c>
      <c r="DF11" s="134">
        <v>0.88</v>
      </c>
      <c r="DG11" s="134">
        <v>0.89</v>
      </c>
      <c r="DH11" s="134">
        <v>0.9</v>
      </c>
      <c r="DI11" s="134">
        <v>0.91</v>
      </c>
      <c r="DJ11" s="134">
        <v>0.92</v>
      </c>
      <c r="DK11" s="134">
        <v>0.93</v>
      </c>
      <c r="DL11" s="134">
        <v>0.94</v>
      </c>
      <c r="DM11" s="134">
        <v>0.95</v>
      </c>
      <c r="DN11" s="134">
        <v>0.96</v>
      </c>
      <c r="DO11" s="134">
        <v>0.97</v>
      </c>
      <c r="DP11" s="134">
        <v>0.98</v>
      </c>
      <c r="DQ11" s="134">
        <v>0.99</v>
      </c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48"/>
    </row>
    <row r="12" spans="2:154" ht="15" customHeight="1" thickBot="1" x14ac:dyDescent="0.25">
      <c r="B12" s="19"/>
      <c r="C12" s="19"/>
      <c r="D12" s="98">
        <f>G11</f>
        <v>9.947643979057591E-2</v>
      </c>
      <c r="E12" s="94">
        <f>E11*E9</f>
        <v>0</v>
      </c>
      <c r="F12" s="94">
        <f>F11*F9</f>
        <v>2.0942408376963352E-2</v>
      </c>
      <c r="G12" s="94">
        <f t="shared" ref="G12:L12" si="1">G11*G9</f>
        <v>0</v>
      </c>
      <c r="H12" s="94">
        <f t="shared" si="1"/>
        <v>0.78534031413612571</v>
      </c>
      <c r="I12" s="94">
        <f t="shared" si="1"/>
        <v>2.4214659685863875</v>
      </c>
      <c r="J12" s="94">
        <f t="shared" si="1"/>
        <v>3.0628272251308903</v>
      </c>
      <c r="K12" s="94">
        <f t="shared" si="1"/>
        <v>5.4450261780104716</v>
      </c>
      <c r="L12" s="94">
        <f t="shared" si="1"/>
        <v>15.903141361256544</v>
      </c>
      <c r="M12" s="95">
        <f>SUM(E12:L12)</f>
        <v>27.638743455497384</v>
      </c>
      <c r="N12" s="96"/>
      <c r="O12" s="94">
        <f>M12</f>
        <v>27.638743455497384</v>
      </c>
      <c r="P12" s="97">
        <f>D12</f>
        <v>9.947643979057591E-2</v>
      </c>
      <c r="Q12" s="69">
        <f>O12/P12</f>
        <v>277.84210526315792</v>
      </c>
      <c r="U12" s="18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48"/>
    </row>
    <row r="13" spans="2:154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U13" s="180"/>
      <c r="Z13" s="48"/>
      <c r="AA13" s="48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48"/>
    </row>
    <row r="14" spans="2:154" ht="15" customHeight="1" x14ac:dyDescent="0.2">
      <c r="B14" s="190" t="s">
        <v>33</v>
      </c>
      <c r="C14" s="19"/>
      <c r="D14" s="39"/>
      <c r="E14" s="11">
        <v>26</v>
      </c>
      <c r="F14" s="12">
        <v>49</v>
      </c>
      <c r="G14" s="4">
        <v>43</v>
      </c>
      <c r="H14" s="4">
        <v>18</v>
      </c>
      <c r="I14" s="4">
        <v>22</v>
      </c>
      <c r="J14" s="4">
        <v>14</v>
      </c>
      <c r="K14" s="4">
        <v>11</v>
      </c>
      <c r="L14" s="5">
        <v>8</v>
      </c>
      <c r="M14" s="6">
        <v>191</v>
      </c>
      <c r="N14" s="18"/>
      <c r="O14" s="89" t="s">
        <v>57</v>
      </c>
      <c r="P14" s="99" t="s">
        <v>58</v>
      </c>
      <c r="Q14" s="31"/>
      <c r="U14" s="180"/>
      <c r="Z14" s="48"/>
      <c r="AA14" s="4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48"/>
    </row>
    <row r="15" spans="2:154" ht="15" customHeight="1" thickBot="1" x14ac:dyDescent="0.25">
      <c r="B15" s="191"/>
      <c r="C15" s="19"/>
      <c r="D15" s="32" t="s">
        <v>13</v>
      </c>
      <c r="E15" s="14">
        <v>0.13612565445026178</v>
      </c>
      <c r="F15" s="15">
        <v>0.25654450261780104</v>
      </c>
      <c r="G15" s="21">
        <v>0.22513089005235601</v>
      </c>
      <c r="H15" s="8">
        <v>9.4240837696335081E-2</v>
      </c>
      <c r="I15" s="8">
        <v>0.11518324607329843</v>
      </c>
      <c r="J15" s="8">
        <v>7.3298429319371722E-2</v>
      </c>
      <c r="K15" s="8">
        <v>5.7591623036649213E-2</v>
      </c>
      <c r="L15" s="16">
        <v>4.1884816753926704E-2</v>
      </c>
      <c r="M15" s="10">
        <v>1</v>
      </c>
      <c r="N15" s="18"/>
      <c r="O15" s="33" t="s">
        <v>10</v>
      </c>
      <c r="P15" s="33" t="s">
        <v>11</v>
      </c>
      <c r="Q15" s="34" t="s">
        <v>9</v>
      </c>
      <c r="U15" s="180"/>
      <c r="V15" s="134">
        <f>V11:PE11%</f>
        <v>0</v>
      </c>
      <c r="W15" s="131">
        <v>0.01</v>
      </c>
      <c r="X15" s="134">
        <v>0.02</v>
      </c>
      <c r="Y15" s="134">
        <v>0.03</v>
      </c>
      <c r="Z15" s="134">
        <v>0.04</v>
      </c>
      <c r="AA15" s="134">
        <v>0.05</v>
      </c>
      <c r="AB15" s="134">
        <v>0.06</v>
      </c>
      <c r="AC15" s="134">
        <v>7.0000000000000007E-2</v>
      </c>
      <c r="AD15" s="134">
        <v>0.08</v>
      </c>
      <c r="AE15" s="134">
        <v>0.09</v>
      </c>
      <c r="AF15" s="134">
        <v>0.1</v>
      </c>
      <c r="AG15" s="133">
        <v>0.11</v>
      </c>
      <c r="AH15" s="134">
        <v>0.12</v>
      </c>
      <c r="AI15" s="134">
        <v>0.13</v>
      </c>
      <c r="AJ15" s="134">
        <v>0.14000000000000001</v>
      </c>
      <c r="AK15" s="134">
        <v>0.15</v>
      </c>
      <c r="AL15" s="134">
        <v>0.16</v>
      </c>
      <c r="AM15" s="134">
        <v>0.17</v>
      </c>
      <c r="AN15" s="134">
        <v>0.18</v>
      </c>
      <c r="AO15" s="134">
        <v>0.19</v>
      </c>
      <c r="AP15" s="134">
        <v>0.2</v>
      </c>
      <c r="AQ15" s="134">
        <v>0.21</v>
      </c>
      <c r="AR15" s="134">
        <v>0.22</v>
      </c>
      <c r="AS15" s="134">
        <v>0.23</v>
      </c>
      <c r="AT15" s="134">
        <v>0.24</v>
      </c>
      <c r="AU15" s="134">
        <v>0.25</v>
      </c>
      <c r="AV15" s="134">
        <v>0.26</v>
      </c>
      <c r="AW15" s="134">
        <v>0.27</v>
      </c>
      <c r="AX15" s="134">
        <v>0.28000000000000003</v>
      </c>
      <c r="AY15" s="134">
        <v>0.28999999999999998</v>
      </c>
      <c r="AZ15" s="134">
        <v>0.3</v>
      </c>
      <c r="BA15" s="134">
        <v>0.31</v>
      </c>
      <c r="BB15" s="134">
        <v>0.32</v>
      </c>
      <c r="BC15" s="134">
        <v>0.33</v>
      </c>
      <c r="BD15" s="134">
        <v>0.34</v>
      </c>
      <c r="BE15" s="134">
        <v>0.35</v>
      </c>
      <c r="BF15" s="134">
        <v>0.36</v>
      </c>
      <c r="BG15" s="134">
        <v>0.37</v>
      </c>
      <c r="BH15" s="134">
        <v>0.38</v>
      </c>
      <c r="BI15" s="134">
        <v>0.39</v>
      </c>
      <c r="BJ15" s="134">
        <v>0.4</v>
      </c>
      <c r="BK15" s="134">
        <v>0.41</v>
      </c>
      <c r="BL15" s="134">
        <v>0.42</v>
      </c>
      <c r="BM15" s="134">
        <v>0.43</v>
      </c>
      <c r="BN15" s="134">
        <v>0.44</v>
      </c>
      <c r="BO15" s="134">
        <v>0.45</v>
      </c>
      <c r="BP15" s="134">
        <v>0.46</v>
      </c>
      <c r="BQ15" s="134">
        <v>0.47</v>
      </c>
      <c r="BR15" s="134">
        <v>0.48</v>
      </c>
      <c r="BS15" s="134">
        <v>0.49</v>
      </c>
      <c r="BT15" s="134">
        <v>0.5</v>
      </c>
      <c r="BU15" s="134">
        <v>0.51</v>
      </c>
      <c r="BV15" s="134">
        <v>0.52</v>
      </c>
      <c r="BW15" s="134">
        <v>0.53</v>
      </c>
      <c r="BX15" s="134">
        <v>0.54</v>
      </c>
      <c r="BY15" s="134">
        <v>0.55000000000000004</v>
      </c>
      <c r="BZ15" s="134">
        <v>0.56000000000000005</v>
      </c>
      <c r="CA15" s="134">
        <v>0.56999999999999995</v>
      </c>
      <c r="CB15" s="134">
        <v>0.57999999999999996</v>
      </c>
      <c r="CC15" s="134">
        <v>0.59</v>
      </c>
      <c r="CD15" s="134">
        <v>0.6</v>
      </c>
      <c r="CE15" s="134">
        <v>0.61</v>
      </c>
      <c r="CF15" s="134">
        <v>0.62</v>
      </c>
      <c r="CG15" s="134">
        <v>0.63</v>
      </c>
      <c r="CH15" s="134">
        <v>0.64</v>
      </c>
      <c r="CI15" s="134">
        <v>0.65</v>
      </c>
      <c r="CJ15" s="134">
        <v>0.66</v>
      </c>
      <c r="CK15" s="134">
        <v>0.67</v>
      </c>
      <c r="CL15" s="134">
        <v>0.68</v>
      </c>
      <c r="CM15" s="134">
        <v>0.69</v>
      </c>
      <c r="CN15" s="134">
        <v>0.7</v>
      </c>
      <c r="CO15" s="134">
        <v>0.71</v>
      </c>
      <c r="CP15" s="134">
        <v>0.72</v>
      </c>
      <c r="CQ15" s="134">
        <v>0.73</v>
      </c>
      <c r="CR15" s="134">
        <v>0.74</v>
      </c>
      <c r="CS15" s="134">
        <v>0.75</v>
      </c>
      <c r="CT15" s="134">
        <v>0.76</v>
      </c>
      <c r="CU15" s="134">
        <v>0.77</v>
      </c>
      <c r="CV15" s="134">
        <v>0.78</v>
      </c>
      <c r="CW15" s="134">
        <v>0.79</v>
      </c>
      <c r="CX15" s="134">
        <v>0.8</v>
      </c>
      <c r="CY15" s="134">
        <v>0.81</v>
      </c>
      <c r="CZ15" s="134">
        <v>0.82</v>
      </c>
      <c r="DA15" s="134">
        <v>0.83</v>
      </c>
      <c r="DB15" s="134">
        <v>0.84</v>
      </c>
      <c r="DC15" s="134">
        <v>0.85</v>
      </c>
      <c r="DD15" s="134">
        <v>0.86</v>
      </c>
      <c r="DE15" s="134">
        <v>0.87</v>
      </c>
      <c r="DF15" s="134">
        <v>0.88</v>
      </c>
      <c r="DG15" s="134">
        <v>0.89</v>
      </c>
      <c r="DH15" s="134">
        <v>0.9</v>
      </c>
      <c r="DI15" s="134">
        <v>0.91</v>
      </c>
      <c r="DJ15" s="134">
        <v>0.92</v>
      </c>
      <c r="DK15" s="134">
        <v>0.93</v>
      </c>
      <c r="DL15" s="134">
        <v>0.94</v>
      </c>
      <c r="DM15" s="134">
        <v>0.95</v>
      </c>
      <c r="DN15" s="134">
        <v>0.96</v>
      </c>
      <c r="DO15" s="134">
        <v>0.97</v>
      </c>
      <c r="DP15" s="134">
        <v>0.98</v>
      </c>
      <c r="DQ15" s="134">
        <v>0.99</v>
      </c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48"/>
    </row>
    <row r="16" spans="2:154" ht="15" customHeight="1" thickBot="1" x14ac:dyDescent="0.25">
      <c r="B16" s="19"/>
      <c r="C16" s="19"/>
      <c r="D16" s="98">
        <f>G15</f>
        <v>0.22513089005235601</v>
      </c>
      <c r="E16" s="94">
        <f>E15*E13</f>
        <v>6.8062827225130892E-2</v>
      </c>
      <c r="F16" s="94">
        <f>F15*F13</f>
        <v>0</v>
      </c>
      <c r="G16" s="94">
        <f t="shared" ref="G16:L16" si="2">G15*G13</f>
        <v>0.45026178010471202</v>
      </c>
      <c r="H16" s="94">
        <f t="shared" si="2"/>
        <v>0.65968586387434558</v>
      </c>
      <c r="I16" s="94">
        <f t="shared" si="2"/>
        <v>1.6701570680628273</v>
      </c>
      <c r="J16" s="94">
        <f t="shared" si="2"/>
        <v>1.7958115183246073</v>
      </c>
      <c r="K16" s="94">
        <f t="shared" si="2"/>
        <v>1.9869109947643979</v>
      </c>
      <c r="L16" s="94">
        <f t="shared" si="2"/>
        <v>2.9109947643979059</v>
      </c>
      <c r="M16" s="95">
        <f>SUM(E16:L16)</f>
        <v>9.5418848167539281</v>
      </c>
      <c r="N16" s="96"/>
      <c r="O16" s="94">
        <f>M16</f>
        <v>9.5418848167539281</v>
      </c>
      <c r="P16" s="97">
        <f>D16</f>
        <v>0.22513089005235601</v>
      </c>
      <c r="Q16" s="69">
        <f>O16/P16</f>
        <v>42.383720930232563</v>
      </c>
      <c r="U16" s="18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48"/>
    </row>
    <row r="17" spans="2:154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U17" s="153"/>
      <c r="Z17" s="48"/>
      <c r="AA17" s="48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48"/>
    </row>
    <row r="18" spans="2:154" ht="15" customHeight="1" x14ac:dyDescent="0.2">
      <c r="B18" s="190" t="s">
        <v>34</v>
      </c>
      <c r="C18" s="19"/>
      <c r="D18" s="39"/>
      <c r="E18" s="11">
        <v>0</v>
      </c>
      <c r="F18" s="12">
        <v>8</v>
      </c>
      <c r="G18" s="4">
        <v>41</v>
      </c>
      <c r="H18" s="4">
        <v>37</v>
      </c>
      <c r="I18" s="4">
        <v>26</v>
      </c>
      <c r="J18" s="4">
        <v>32</v>
      </c>
      <c r="K18" s="4">
        <v>31</v>
      </c>
      <c r="L18" s="5">
        <v>16</v>
      </c>
      <c r="M18" s="6">
        <v>191</v>
      </c>
      <c r="N18" s="18"/>
      <c r="O18" s="89" t="s">
        <v>57</v>
      </c>
      <c r="P18" s="99" t="s">
        <v>58</v>
      </c>
      <c r="Q18" s="31"/>
      <c r="U18" s="153"/>
      <c r="Z18" s="48"/>
      <c r="AA18" s="48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48"/>
    </row>
    <row r="19" spans="2:154" ht="15" customHeight="1" thickBot="1" x14ac:dyDescent="0.25">
      <c r="B19" s="191"/>
      <c r="C19" s="19"/>
      <c r="D19" s="32" t="s">
        <v>13</v>
      </c>
      <c r="E19" s="14">
        <v>0</v>
      </c>
      <c r="F19" s="15">
        <v>4.1884816753926704E-2</v>
      </c>
      <c r="G19" s="21">
        <v>0.21465968586387435</v>
      </c>
      <c r="H19" s="8">
        <v>0.193717277486911</v>
      </c>
      <c r="I19" s="8">
        <v>0.13612565445026178</v>
      </c>
      <c r="J19" s="8">
        <v>0.16753926701570682</v>
      </c>
      <c r="K19" s="8">
        <v>0.16230366492146597</v>
      </c>
      <c r="L19" s="16">
        <v>8.3769633507853408E-2</v>
      </c>
      <c r="M19" s="10">
        <v>1.0000000000000002</v>
      </c>
      <c r="N19" s="18"/>
      <c r="O19" s="33" t="s">
        <v>10</v>
      </c>
      <c r="P19" s="33" t="s">
        <v>11</v>
      </c>
      <c r="Q19" s="34" t="s">
        <v>9</v>
      </c>
      <c r="U19" s="153"/>
      <c r="V19" s="134">
        <f>V13:PE13%</f>
        <v>0</v>
      </c>
      <c r="W19" s="131">
        <v>0.01</v>
      </c>
      <c r="X19" s="134">
        <v>0.02</v>
      </c>
      <c r="Y19" s="134">
        <v>0.03</v>
      </c>
      <c r="Z19" s="134">
        <v>0.04</v>
      </c>
      <c r="AA19" s="134">
        <v>0.05</v>
      </c>
      <c r="AB19" s="134">
        <v>0.06</v>
      </c>
      <c r="AC19" s="134">
        <v>7.0000000000000007E-2</v>
      </c>
      <c r="AD19" s="134">
        <v>0.08</v>
      </c>
      <c r="AE19" s="134">
        <v>0.09</v>
      </c>
      <c r="AF19" s="134">
        <v>0.1</v>
      </c>
      <c r="AG19" s="134">
        <v>0.11</v>
      </c>
      <c r="AH19" s="134">
        <v>0.12</v>
      </c>
      <c r="AI19" s="134">
        <v>0.13</v>
      </c>
      <c r="AJ19" s="134">
        <v>0.14000000000000001</v>
      </c>
      <c r="AK19" s="134">
        <v>0.15</v>
      </c>
      <c r="AL19" s="134">
        <v>0.16</v>
      </c>
      <c r="AM19" s="134">
        <v>0.17</v>
      </c>
      <c r="AN19" s="134">
        <v>0.18</v>
      </c>
      <c r="AO19" s="134">
        <v>0.19</v>
      </c>
      <c r="AP19" s="133">
        <v>0.2</v>
      </c>
      <c r="AQ19" s="134">
        <v>0.21</v>
      </c>
      <c r="AR19" s="134">
        <v>0.22</v>
      </c>
      <c r="AS19" s="134">
        <v>0.23</v>
      </c>
      <c r="AT19" s="134">
        <v>0.24</v>
      </c>
      <c r="AU19" s="134">
        <v>0.25</v>
      </c>
      <c r="AV19" s="134">
        <v>0.26</v>
      </c>
      <c r="AW19" s="134">
        <v>0.27</v>
      </c>
      <c r="AX19" s="134">
        <v>0.28000000000000003</v>
      </c>
      <c r="AY19" s="134">
        <v>0.28999999999999998</v>
      </c>
      <c r="AZ19" s="134">
        <v>0.3</v>
      </c>
      <c r="BA19" s="134">
        <v>0.31</v>
      </c>
      <c r="BB19" s="134">
        <v>0.32</v>
      </c>
      <c r="BC19" s="134">
        <v>0.33</v>
      </c>
      <c r="BD19" s="134">
        <v>0.34</v>
      </c>
      <c r="BE19" s="134">
        <v>0.35</v>
      </c>
      <c r="BF19" s="134">
        <v>0.36</v>
      </c>
      <c r="BG19" s="134">
        <v>0.37</v>
      </c>
      <c r="BH19" s="134">
        <v>0.38</v>
      </c>
      <c r="BI19" s="134">
        <v>0.39</v>
      </c>
      <c r="BJ19" s="134">
        <v>0.4</v>
      </c>
      <c r="BK19" s="134">
        <v>0.41</v>
      </c>
      <c r="BL19" s="134">
        <v>0.42</v>
      </c>
      <c r="BM19" s="134">
        <v>0.43</v>
      </c>
      <c r="BN19" s="134">
        <v>0.44</v>
      </c>
      <c r="BO19" s="134">
        <v>0.45</v>
      </c>
      <c r="BP19" s="134">
        <v>0.46</v>
      </c>
      <c r="BQ19" s="134">
        <v>0.47</v>
      </c>
      <c r="BR19" s="134">
        <v>0.48</v>
      </c>
      <c r="BS19" s="134">
        <v>0.49</v>
      </c>
      <c r="BT19" s="134">
        <v>0.5</v>
      </c>
      <c r="BU19" s="134">
        <v>0.51</v>
      </c>
      <c r="BV19" s="134">
        <v>0.52</v>
      </c>
      <c r="BW19" s="134">
        <v>0.53</v>
      </c>
      <c r="BX19" s="134">
        <v>0.54</v>
      </c>
      <c r="BY19" s="134">
        <v>0.55000000000000004</v>
      </c>
      <c r="BZ19" s="134">
        <v>0.56000000000000005</v>
      </c>
      <c r="CA19" s="134">
        <v>0.56999999999999995</v>
      </c>
      <c r="CB19" s="134">
        <v>0.57999999999999996</v>
      </c>
      <c r="CC19" s="134">
        <v>0.59</v>
      </c>
      <c r="CD19" s="134">
        <v>0.6</v>
      </c>
      <c r="CE19" s="134">
        <v>0.61</v>
      </c>
      <c r="CF19" s="134">
        <v>0.62</v>
      </c>
      <c r="CG19" s="134">
        <v>0.63</v>
      </c>
      <c r="CH19" s="134">
        <v>0.64</v>
      </c>
      <c r="CI19" s="134">
        <v>0.65</v>
      </c>
      <c r="CJ19" s="134">
        <v>0.66</v>
      </c>
      <c r="CK19" s="134">
        <v>0.67</v>
      </c>
      <c r="CL19" s="134">
        <v>0.68</v>
      </c>
      <c r="CM19" s="134">
        <v>0.69</v>
      </c>
      <c r="CN19" s="134">
        <v>0.7</v>
      </c>
      <c r="CO19" s="134">
        <v>0.71</v>
      </c>
      <c r="CP19" s="134">
        <v>0.72</v>
      </c>
      <c r="CQ19" s="134">
        <v>0.73</v>
      </c>
      <c r="CR19" s="134">
        <v>0.74</v>
      </c>
      <c r="CS19" s="134">
        <v>0.75</v>
      </c>
      <c r="CT19" s="134">
        <v>0.76</v>
      </c>
      <c r="CU19" s="134">
        <v>0.77</v>
      </c>
      <c r="CV19" s="134">
        <v>0.78</v>
      </c>
      <c r="CW19" s="134">
        <v>0.79</v>
      </c>
      <c r="CX19" s="134">
        <v>0.8</v>
      </c>
      <c r="CY19" s="134">
        <v>0.81</v>
      </c>
      <c r="CZ19" s="134">
        <v>0.82</v>
      </c>
      <c r="DA19" s="134">
        <v>0.83</v>
      </c>
      <c r="DB19" s="134">
        <v>0.84</v>
      </c>
      <c r="DC19" s="134">
        <v>0.85</v>
      </c>
      <c r="DD19" s="134">
        <v>0.86</v>
      </c>
      <c r="DE19" s="134">
        <v>0.87</v>
      </c>
      <c r="DF19" s="134">
        <v>0.88</v>
      </c>
      <c r="DG19" s="134">
        <v>0.89</v>
      </c>
      <c r="DH19" s="134">
        <v>0.9</v>
      </c>
      <c r="DI19" s="134">
        <v>0.91</v>
      </c>
      <c r="DJ19" s="134">
        <v>0.92</v>
      </c>
      <c r="DK19" s="134">
        <v>0.93</v>
      </c>
      <c r="DL19" s="134">
        <v>0.94</v>
      </c>
      <c r="DM19" s="134">
        <v>0.95</v>
      </c>
      <c r="DN19" s="134">
        <v>0.96</v>
      </c>
      <c r="DO19" s="134">
        <v>0.97</v>
      </c>
      <c r="DP19" s="134">
        <v>0.98</v>
      </c>
      <c r="DQ19" s="134">
        <v>0.99</v>
      </c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48"/>
    </row>
    <row r="20" spans="2:154" s="17" customFormat="1" ht="15" customHeight="1" thickBot="1" x14ac:dyDescent="0.25">
      <c r="D20" s="98">
        <f>G19</f>
        <v>0.21465968586387435</v>
      </c>
      <c r="E20" s="94">
        <f>E19*E17</f>
        <v>0</v>
      </c>
      <c r="F20" s="94">
        <f>F19*F17</f>
        <v>0</v>
      </c>
      <c r="G20" s="94">
        <f t="shared" ref="G20:L20" si="3">G19*G17</f>
        <v>0.4293193717277487</v>
      </c>
      <c r="H20" s="94">
        <f t="shared" si="3"/>
        <v>1.3560209424083771</v>
      </c>
      <c r="I20" s="94">
        <f t="shared" si="3"/>
        <v>1.9738219895287958</v>
      </c>
      <c r="J20" s="94">
        <f t="shared" si="3"/>
        <v>4.1047120418848166</v>
      </c>
      <c r="K20" s="94">
        <f t="shared" si="3"/>
        <v>5.5994764397905765</v>
      </c>
      <c r="L20" s="94">
        <f t="shared" si="3"/>
        <v>5.8219895287958119</v>
      </c>
      <c r="M20" s="95">
        <f>SUM(E20:L20)</f>
        <v>19.285340314136125</v>
      </c>
      <c r="N20" s="96"/>
      <c r="O20" s="94">
        <f>M20</f>
        <v>19.285340314136125</v>
      </c>
      <c r="P20" s="97">
        <f>D20</f>
        <v>0.21465968586387435</v>
      </c>
      <c r="Q20" s="69">
        <f>O20/P20</f>
        <v>89.841463414634134</v>
      </c>
      <c r="S20" s="48"/>
      <c r="T20" s="48"/>
      <c r="U20" s="153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48"/>
    </row>
    <row r="21" spans="2:154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8"/>
      <c r="T21" s="48"/>
      <c r="U21" s="153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48"/>
    </row>
    <row r="22" spans="2:154" ht="15" customHeight="1" x14ac:dyDescent="0.2">
      <c r="B22" s="194" t="s">
        <v>35</v>
      </c>
      <c r="C22" s="19"/>
      <c r="D22" s="39"/>
      <c r="E22" s="3">
        <v>7</v>
      </c>
      <c r="F22" s="4">
        <v>25</v>
      </c>
      <c r="G22" s="4">
        <v>46</v>
      </c>
      <c r="H22" s="4">
        <v>37</v>
      </c>
      <c r="I22" s="4">
        <v>31</v>
      </c>
      <c r="J22" s="4">
        <v>20</v>
      </c>
      <c r="K22" s="4">
        <v>12</v>
      </c>
      <c r="L22" s="5">
        <v>13</v>
      </c>
      <c r="M22" s="6">
        <v>191</v>
      </c>
      <c r="N22" s="18"/>
      <c r="O22" s="89" t="s">
        <v>57</v>
      </c>
      <c r="P22" s="99" t="s">
        <v>58</v>
      </c>
      <c r="Q22" s="31"/>
      <c r="U22" s="153"/>
      <c r="Z22" s="48"/>
      <c r="AA22" s="48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48"/>
    </row>
    <row r="23" spans="2:154" ht="15" customHeight="1" thickBot="1" x14ac:dyDescent="0.25">
      <c r="B23" s="195"/>
      <c r="C23" s="19"/>
      <c r="D23" s="32" t="s">
        <v>13</v>
      </c>
      <c r="E23" s="7">
        <v>3.6649214659685861E-2</v>
      </c>
      <c r="F23" s="8">
        <v>0.13089005235602094</v>
      </c>
      <c r="G23" s="8">
        <v>0.24083769633507854</v>
      </c>
      <c r="H23" s="8">
        <v>0.193717277486911</v>
      </c>
      <c r="I23" s="8">
        <v>0.16230366492146597</v>
      </c>
      <c r="J23" s="8">
        <v>0.10471204188481675</v>
      </c>
      <c r="K23" s="8">
        <v>6.2827225130890049E-2</v>
      </c>
      <c r="L23" s="9">
        <v>6.8062827225130892E-2</v>
      </c>
      <c r="M23" s="10">
        <v>1</v>
      </c>
      <c r="N23" s="18"/>
      <c r="O23" s="33" t="s">
        <v>10</v>
      </c>
      <c r="P23" s="33" t="s">
        <v>11</v>
      </c>
      <c r="Q23" s="34" t="s">
        <v>9</v>
      </c>
      <c r="U23" s="153"/>
      <c r="V23" s="131">
        <v>0</v>
      </c>
      <c r="W23" s="134">
        <v>0.01</v>
      </c>
      <c r="X23" s="134">
        <v>0.02</v>
      </c>
      <c r="Y23" s="134">
        <v>0.03</v>
      </c>
      <c r="Z23" s="134">
        <v>0.04</v>
      </c>
      <c r="AA23" s="134">
        <v>0.05</v>
      </c>
      <c r="AB23" s="134">
        <v>0.06</v>
      </c>
      <c r="AC23" s="134">
        <v>7.0000000000000007E-2</v>
      </c>
      <c r="AD23" s="134">
        <v>0.08</v>
      </c>
      <c r="AE23" s="134">
        <v>0.09</v>
      </c>
      <c r="AF23" s="134">
        <v>0.1</v>
      </c>
      <c r="AG23" s="134">
        <v>0.11</v>
      </c>
      <c r="AH23" s="134">
        <v>0.12</v>
      </c>
      <c r="AI23" s="134">
        <v>0.13</v>
      </c>
      <c r="AJ23" s="133">
        <v>0.14000000000000001</v>
      </c>
      <c r="AK23" s="134">
        <v>0.15</v>
      </c>
      <c r="AL23" s="134">
        <v>0.16</v>
      </c>
      <c r="AM23" s="134">
        <v>0.17</v>
      </c>
      <c r="AN23" s="134">
        <v>0.18</v>
      </c>
      <c r="AO23" s="134">
        <v>0.19</v>
      </c>
      <c r="AP23" s="134">
        <v>0.2</v>
      </c>
      <c r="AQ23" s="134">
        <v>0.21</v>
      </c>
      <c r="AR23" s="134">
        <v>0.22</v>
      </c>
      <c r="AS23" s="134">
        <v>0.23</v>
      </c>
      <c r="AT23" s="134">
        <v>0.24</v>
      </c>
      <c r="AU23" s="134">
        <v>0.25</v>
      </c>
      <c r="AV23" s="134">
        <v>0.26</v>
      </c>
      <c r="AW23" s="134">
        <v>0.27</v>
      </c>
      <c r="AX23" s="134">
        <v>0.28000000000000003</v>
      </c>
      <c r="AY23" s="134">
        <v>0.28999999999999998</v>
      </c>
      <c r="AZ23" s="134">
        <v>0.3</v>
      </c>
      <c r="BA23" s="134">
        <v>0.31</v>
      </c>
      <c r="BB23" s="134">
        <v>0.32</v>
      </c>
      <c r="BC23" s="134">
        <v>0.33</v>
      </c>
      <c r="BD23" s="134">
        <v>0.34</v>
      </c>
      <c r="BE23" s="134">
        <v>0.35</v>
      </c>
      <c r="BF23" s="134">
        <v>0.36</v>
      </c>
      <c r="BG23" s="134">
        <v>0.37</v>
      </c>
      <c r="BH23" s="134">
        <v>0.38</v>
      </c>
      <c r="BI23" s="134">
        <v>0.39</v>
      </c>
      <c r="BJ23" s="134">
        <v>0.4</v>
      </c>
      <c r="BK23" s="134">
        <v>0.41</v>
      </c>
      <c r="BL23" s="134">
        <v>0.42</v>
      </c>
      <c r="BM23" s="134">
        <v>0.43</v>
      </c>
      <c r="BN23" s="134">
        <v>0.44</v>
      </c>
      <c r="BO23" s="134">
        <v>0.45</v>
      </c>
      <c r="BP23" s="134">
        <v>0.46</v>
      </c>
      <c r="BQ23" s="134">
        <v>0.47</v>
      </c>
      <c r="BR23" s="134">
        <v>0.48</v>
      </c>
      <c r="BS23" s="134">
        <v>0.49</v>
      </c>
      <c r="BT23" s="134">
        <v>0.5</v>
      </c>
      <c r="BU23" s="134">
        <v>0.51</v>
      </c>
      <c r="BV23" s="134">
        <v>0.52</v>
      </c>
      <c r="BW23" s="134">
        <v>0.53</v>
      </c>
      <c r="BX23" s="134">
        <v>0.54</v>
      </c>
      <c r="BY23" s="134">
        <v>0.55000000000000004</v>
      </c>
      <c r="BZ23" s="134">
        <v>0.56000000000000005</v>
      </c>
      <c r="CA23" s="134">
        <v>0.56999999999999995</v>
      </c>
      <c r="CB23" s="134">
        <v>0.57999999999999996</v>
      </c>
      <c r="CC23" s="134">
        <v>0.59</v>
      </c>
      <c r="CD23" s="134">
        <v>0.6</v>
      </c>
      <c r="CE23" s="134">
        <v>0.61</v>
      </c>
      <c r="CF23" s="134">
        <v>0.62</v>
      </c>
      <c r="CG23" s="134">
        <v>0.63</v>
      </c>
      <c r="CH23" s="134">
        <v>0.64</v>
      </c>
      <c r="CI23" s="134">
        <v>0.65</v>
      </c>
      <c r="CJ23" s="134">
        <v>0.66</v>
      </c>
      <c r="CK23" s="134">
        <v>0.67</v>
      </c>
      <c r="CL23" s="134">
        <v>0.68</v>
      </c>
      <c r="CM23" s="134">
        <v>0.69</v>
      </c>
      <c r="CN23" s="134">
        <v>0.7</v>
      </c>
      <c r="CO23" s="134">
        <v>0.71</v>
      </c>
      <c r="CP23" s="134">
        <v>0.72</v>
      </c>
      <c r="CQ23" s="134">
        <v>0.73</v>
      </c>
      <c r="CR23" s="134">
        <v>0.74</v>
      </c>
      <c r="CS23" s="134">
        <v>0.75</v>
      </c>
      <c r="CT23" s="134">
        <v>0.76</v>
      </c>
      <c r="CU23" s="134">
        <v>0.77</v>
      </c>
      <c r="CV23" s="134">
        <v>0.78</v>
      </c>
      <c r="CW23" s="134">
        <v>0.79</v>
      </c>
      <c r="CX23" s="134">
        <v>0.8</v>
      </c>
      <c r="CY23" s="134">
        <v>0.81</v>
      </c>
      <c r="CZ23" s="134">
        <v>0.82</v>
      </c>
      <c r="DA23" s="134">
        <v>0.83</v>
      </c>
      <c r="DB23" s="134">
        <v>0.84</v>
      </c>
      <c r="DC23" s="134">
        <v>0.85</v>
      </c>
      <c r="DD23" s="134">
        <v>0.86</v>
      </c>
      <c r="DE23" s="134">
        <v>0.87</v>
      </c>
      <c r="DF23" s="134">
        <v>0.88</v>
      </c>
      <c r="DG23" s="134">
        <v>0.89</v>
      </c>
      <c r="DH23" s="134">
        <v>0.9</v>
      </c>
      <c r="DI23" s="134">
        <v>0.91</v>
      </c>
      <c r="DJ23" s="134">
        <v>0.92</v>
      </c>
      <c r="DK23" s="134">
        <v>0.93</v>
      </c>
      <c r="DL23" s="134">
        <v>0.94</v>
      </c>
      <c r="DM23" s="134">
        <v>0.95</v>
      </c>
      <c r="DN23" s="134">
        <v>0.96</v>
      </c>
      <c r="DO23" s="134">
        <v>0.97</v>
      </c>
      <c r="DP23" s="134">
        <v>0.98</v>
      </c>
      <c r="DQ23" s="134">
        <v>0.99</v>
      </c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48"/>
    </row>
    <row r="24" spans="2:154" ht="15" customHeight="1" thickBot="1" x14ac:dyDescent="0.25">
      <c r="B24" s="19"/>
      <c r="C24" s="19"/>
      <c r="D24" s="98">
        <f>E23</f>
        <v>3.6649214659685861E-2</v>
      </c>
      <c r="E24" s="94">
        <f>E23*E21</f>
        <v>0</v>
      </c>
      <c r="F24" s="94">
        <f>F23*F21</f>
        <v>6.5445026178010471E-2</v>
      </c>
      <c r="G24" s="94">
        <f t="shared" ref="G24:L24" si="4">G23*G21</f>
        <v>0.60209424083769636</v>
      </c>
      <c r="H24" s="94">
        <f t="shared" si="4"/>
        <v>1.4528795811518325</v>
      </c>
      <c r="I24" s="94">
        <f t="shared" si="4"/>
        <v>2.4345549738219896</v>
      </c>
      <c r="J24" s="94">
        <f t="shared" si="4"/>
        <v>2.6178010471204187</v>
      </c>
      <c r="K24" s="94">
        <f t="shared" si="4"/>
        <v>2.1989528795811517</v>
      </c>
      <c r="L24" s="94">
        <f t="shared" si="4"/>
        <v>4.7643979057591626</v>
      </c>
      <c r="M24" s="95">
        <f>SUM(E24:L24)</f>
        <v>14.136125654450263</v>
      </c>
      <c r="N24" s="96"/>
      <c r="O24" s="94">
        <f>M24</f>
        <v>14.136125654450263</v>
      </c>
      <c r="P24" s="97">
        <f>D24</f>
        <v>3.6649214659685861E-2</v>
      </c>
      <c r="Q24" s="69">
        <f>O24/P24</f>
        <v>385.71428571428578</v>
      </c>
      <c r="U24" s="153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48"/>
    </row>
    <row r="25" spans="2:154" s="19" customFormat="1" ht="15" customHeight="1" thickBot="1" x14ac:dyDescent="0.25">
      <c r="B25" s="84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8"/>
      <c r="T25" s="48"/>
      <c r="U25" s="153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48"/>
    </row>
    <row r="26" spans="2:154" ht="15" customHeight="1" x14ac:dyDescent="0.2">
      <c r="B26" s="190" t="s">
        <v>36</v>
      </c>
      <c r="C26" s="19"/>
      <c r="D26" s="39"/>
      <c r="E26" s="11">
        <v>3</v>
      </c>
      <c r="F26" s="12">
        <v>26</v>
      </c>
      <c r="G26" s="4">
        <v>38</v>
      </c>
      <c r="H26" s="4">
        <v>23</v>
      </c>
      <c r="I26" s="4">
        <v>16</v>
      </c>
      <c r="J26" s="4">
        <v>21</v>
      </c>
      <c r="K26" s="4">
        <v>22</v>
      </c>
      <c r="L26" s="5">
        <v>42</v>
      </c>
      <c r="M26" s="6">
        <v>191</v>
      </c>
      <c r="N26" s="18"/>
      <c r="O26" s="89" t="s">
        <v>57</v>
      </c>
      <c r="P26" s="99" t="s">
        <v>58</v>
      </c>
      <c r="Q26" s="31"/>
      <c r="U26" s="153"/>
      <c r="Z26" s="48"/>
      <c r="AA26" s="48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48"/>
    </row>
    <row r="27" spans="2:154" ht="15" customHeight="1" thickBot="1" x14ac:dyDescent="0.25">
      <c r="B27" s="191"/>
      <c r="C27" s="19"/>
      <c r="D27" s="32" t="s">
        <v>13</v>
      </c>
      <c r="E27" s="14">
        <v>1.5706806282722512E-2</v>
      </c>
      <c r="F27" s="15">
        <v>0.13612565445026178</v>
      </c>
      <c r="G27" s="8">
        <v>0.19895287958115182</v>
      </c>
      <c r="H27" s="8">
        <v>0.12041884816753927</v>
      </c>
      <c r="I27" s="8">
        <v>8.3769633507853408E-2</v>
      </c>
      <c r="J27" s="8">
        <v>0.1099476439790576</v>
      </c>
      <c r="K27" s="8">
        <v>0.11518324607329843</v>
      </c>
      <c r="L27" s="9">
        <v>0.21989528795811519</v>
      </c>
      <c r="M27" s="10">
        <v>1</v>
      </c>
      <c r="N27" s="18"/>
      <c r="O27" s="33" t="s">
        <v>10</v>
      </c>
      <c r="P27" s="33" t="s">
        <v>11</v>
      </c>
      <c r="Q27" s="34" t="s">
        <v>9</v>
      </c>
      <c r="U27" s="153"/>
      <c r="V27" s="134">
        <f>V17:PE17%</f>
        <v>0</v>
      </c>
      <c r="W27" s="131">
        <v>0.01</v>
      </c>
      <c r="X27" s="134">
        <v>0.02</v>
      </c>
      <c r="Y27" s="134">
        <v>0.03</v>
      </c>
      <c r="Z27" s="134">
        <v>0.04</v>
      </c>
      <c r="AA27" s="134">
        <v>0.05</v>
      </c>
      <c r="AB27" s="134">
        <v>0.06</v>
      </c>
      <c r="AC27" s="134">
        <v>7.0000000000000007E-2</v>
      </c>
      <c r="AD27" s="134">
        <v>0.08</v>
      </c>
      <c r="AE27" s="134">
        <v>0.09</v>
      </c>
      <c r="AF27" s="134">
        <v>0.1</v>
      </c>
      <c r="AG27" s="134">
        <v>0.11</v>
      </c>
      <c r="AH27" s="134">
        <v>0.12</v>
      </c>
      <c r="AI27" s="134">
        <v>0.13</v>
      </c>
      <c r="AJ27" s="134">
        <v>0.14000000000000001</v>
      </c>
      <c r="AK27" s="134">
        <v>0.15</v>
      </c>
      <c r="AL27" s="134">
        <v>0.16</v>
      </c>
      <c r="AM27" s="134">
        <v>0.17</v>
      </c>
      <c r="AN27" s="134">
        <v>0.18</v>
      </c>
      <c r="AO27" s="134">
        <v>0.19</v>
      </c>
      <c r="AP27" s="134">
        <v>0.2</v>
      </c>
      <c r="AQ27" s="134">
        <v>0.21</v>
      </c>
      <c r="AR27" s="134">
        <v>0.22</v>
      </c>
      <c r="AS27" s="134">
        <v>0.23</v>
      </c>
      <c r="AT27" s="134">
        <v>0.24</v>
      </c>
      <c r="AU27" s="133">
        <v>0.25</v>
      </c>
      <c r="AV27" s="134">
        <v>0.26</v>
      </c>
      <c r="AW27" s="134">
        <v>0.27</v>
      </c>
      <c r="AX27" s="134">
        <v>0.28000000000000003</v>
      </c>
      <c r="AY27" s="134">
        <v>0.28999999999999998</v>
      </c>
      <c r="AZ27" s="134">
        <v>0.3</v>
      </c>
      <c r="BA27" s="134">
        <v>0.31</v>
      </c>
      <c r="BB27" s="134">
        <v>0.32</v>
      </c>
      <c r="BC27" s="134">
        <v>0.33</v>
      </c>
      <c r="BD27" s="134">
        <v>0.34</v>
      </c>
      <c r="BE27" s="134">
        <v>0.35</v>
      </c>
      <c r="BF27" s="134">
        <v>0.36</v>
      </c>
      <c r="BG27" s="134">
        <v>0.37</v>
      </c>
      <c r="BH27" s="134">
        <v>0.38</v>
      </c>
      <c r="BI27" s="134">
        <v>0.39</v>
      </c>
      <c r="BJ27" s="134">
        <v>0.4</v>
      </c>
      <c r="BK27" s="134">
        <v>0.41</v>
      </c>
      <c r="BL27" s="134">
        <v>0.42</v>
      </c>
      <c r="BM27" s="134">
        <v>0.43</v>
      </c>
      <c r="BN27" s="134">
        <v>0.44</v>
      </c>
      <c r="BO27" s="134">
        <v>0.45</v>
      </c>
      <c r="BP27" s="134">
        <v>0.46</v>
      </c>
      <c r="BQ27" s="134">
        <v>0.47</v>
      </c>
      <c r="BR27" s="134">
        <v>0.48</v>
      </c>
      <c r="BS27" s="134">
        <v>0.49</v>
      </c>
      <c r="BT27" s="134">
        <v>0.5</v>
      </c>
      <c r="BU27" s="134">
        <v>0.51</v>
      </c>
      <c r="BV27" s="134">
        <v>0.52</v>
      </c>
      <c r="BW27" s="134">
        <v>0.53</v>
      </c>
      <c r="BX27" s="134">
        <v>0.54</v>
      </c>
      <c r="BY27" s="134">
        <v>0.55000000000000004</v>
      </c>
      <c r="BZ27" s="134">
        <v>0.56000000000000005</v>
      </c>
      <c r="CA27" s="134">
        <v>0.56999999999999995</v>
      </c>
      <c r="CB27" s="134">
        <v>0.57999999999999996</v>
      </c>
      <c r="CC27" s="134">
        <v>0.59</v>
      </c>
      <c r="CD27" s="134">
        <v>0.6</v>
      </c>
      <c r="CE27" s="134">
        <v>0.61</v>
      </c>
      <c r="CF27" s="134">
        <v>0.62</v>
      </c>
      <c r="CG27" s="134">
        <v>0.63</v>
      </c>
      <c r="CH27" s="134">
        <v>0.64</v>
      </c>
      <c r="CI27" s="134">
        <v>0.65</v>
      </c>
      <c r="CJ27" s="134">
        <v>0.66</v>
      </c>
      <c r="CK27" s="134">
        <v>0.67</v>
      </c>
      <c r="CL27" s="134">
        <v>0.68</v>
      </c>
      <c r="CM27" s="134">
        <v>0.69</v>
      </c>
      <c r="CN27" s="134">
        <v>0.7</v>
      </c>
      <c r="CO27" s="134">
        <v>0.71</v>
      </c>
      <c r="CP27" s="134">
        <v>0.72</v>
      </c>
      <c r="CQ27" s="134">
        <v>0.73</v>
      </c>
      <c r="CR27" s="134">
        <v>0.74</v>
      </c>
      <c r="CS27" s="134">
        <v>0.75</v>
      </c>
      <c r="CT27" s="134">
        <v>0.76</v>
      </c>
      <c r="CU27" s="134">
        <v>0.77</v>
      </c>
      <c r="CV27" s="134">
        <v>0.78</v>
      </c>
      <c r="CW27" s="134">
        <v>0.79</v>
      </c>
      <c r="CX27" s="134">
        <v>0.8</v>
      </c>
      <c r="CY27" s="134">
        <v>0.81</v>
      </c>
      <c r="CZ27" s="134">
        <v>0.82</v>
      </c>
      <c r="DA27" s="134">
        <v>0.83</v>
      </c>
      <c r="DB27" s="134">
        <v>0.84</v>
      </c>
      <c r="DC27" s="134">
        <v>0.85</v>
      </c>
      <c r="DD27" s="134">
        <v>0.86</v>
      </c>
      <c r="DE27" s="134">
        <v>0.87</v>
      </c>
      <c r="DF27" s="134">
        <v>0.88</v>
      </c>
      <c r="DG27" s="134">
        <v>0.89</v>
      </c>
      <c r="DH27" s="134">
        <v>0.9</v>
      </c>
      <c r="DI27" s="134">
        <v>0.91</v>
      </c>
      <c r="DJ27" s="134">
        <v>0.92</v>
      </c>
      <c r="DK27" s="134">
        <v>0.93</v>
      </c>
      <c r="DL27" s="134">
        <v>0.94</v>
      </c>
      <c r="DM27" s="134">
        <v>0.95</v>
      </c>
      <c r="DN27" s="134">
        <v>0.96</v>
      </c>
      <c r="DO27" s="134">
        <v>0.97</v>
      </c>
      <c r="DP27" s="134">
        <v>0.98</v>
      </c>
      <c r="DQ27" s="134">
        <v>0.99</v>
      </c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48"/>
    </row>
    <row r="28" spans="2:154" ht="15" customHeight="1" thickBot="1" x14ac:dyDescent="0.25">
      <c r="B28" s="19"/>
      <c r="C28" s="19"/>
      <c r="D28" s="98">
        <f>G27</f>
        <v>0.19895287958115182</v>
      </c>
      <c r="E28" s="94">
        <f>E27*E25</f>
        <v>7.8534031413612562E-3</v>
      </c>
      <c r="F28" s="94">
        <f>F27*F25</f>
        <v>0</v>
      </c>
      <c r="G28" s="94">
        <f t="shared" ref="G28:L28" si="5">G27*G25</f>
        <v>0.39790575916230364</v>
      </c>
      <c r="H28" s="94">
        <f t="shared" si="5"/>
        <v>0.84293193717277493</v>
      </c>
      <c r="I28" s="94">
        <f t="shared" si="5"/>
        <v>1.2146596858638745</v>
      </c>
      <c r="J28" s="94">
        <f t="shared" si="5"/>
        <v>2.6937172774869111</v>
      </c>
      <c r="K28" s="94">
        <f t="shared" si="5"/>
        <v>3.3403141361256545</v>
      </c>
      <c r="L28" s="94">
        <f t="shared" si="5"/>
        <v>15.282722513089006</v>
      </c>
      <c r="M28" s="95">
        <f>SUM(E28:L28)</f>
        <v>23.780104712041883</v>
      </c>
      <c r="N28" s="96"/>
      <c r="O28" s="94">
        <f>M28</f>
        <v>23.780104712041883</v>
      </c>
      <c r="P28" s="97">
        <f>D28</f>
        <v>0.19895287958115182</v>
      </c>
      <c r="Q28" s="69">
        <f>O28/P28</f>
        <v>119.52631578947368</v>
      </c>
      <c r="R28" s="20"/>
      <c r="U28" s="153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48"/>
    </row>
    <row r="29" spans="2:154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U29" s="153"/>
      <c r="Z29" s="48"/>
      <c r="AA29" s="48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48"/>
    </row>
    <row r="30" spans="2:154" ht="15" customHeight="1" x14ac:dyDescent="0.2">
      <c r="B30" s="190" t="s">
        <v>37</v>
      </c>
      <c r="C30" s="19"/>
      <c r="D30" s="39"/>
      <c r="E30" s="3">
        <v>23</v>
      </c>
      <c r="F30" s="4">
        <v>50</v>
      </c>
      <c r="G30" s="4">
        <v>48</v>
      </c>
      <c r="H30" s="4">
        <v>26</v>
      </c>
      <c r="I30" s="4">
        <v>22</v>
      </c>
      <c r="J30" s="4">
        <v>8</v>
      </c>
      <c r="K30" s="4">
        <v>10</v>
      </c>
      <c r="L30" s="5">
        <v>4</v>
      </c>
      <c r="M30" s="6">
        <v>191</v>
      </c>
      <c r="N30" s="18"/>
      <c r="O30" s="89" t="s">
        <v>57</v>
      </c>
      <c r="P30" s="99" t="s">
        <v>58</v>
      </c>
      <c r="Q30" s="31"/>
      <c r="U30" s="153"/>
      <c r="Z30" s="48"/>
      <c r="AA30" s="48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48"/>
    </row>
    <row r="31" spans="2:154" ht="15" customHeight="1" thickBot="1" x14ac:dyDescent="0.25">
      <c r="B31" s="191"/>
      <c r="C31" s="19"/>
      <c r="D31" s="32" t="s">
        <v>13</v>
      </c>
      <c r="E31" s="7">
        <v>0.12041884816753927</v>
      </c>
      <c r="F31" s="8">
        <v>0.26178010471204188</v>
      </c>
      <c r="G31" s="8">
        <v>0.2513089005235602</v>
      </c>
      <c r="H31" s="8">
        <v>0.13612565445026178</v>
      </c>
      <c r="I31" s="8">
        <v>0.11518324607329843</v>
      </c>
      <c r="J31" s="8">
        <v>4.1884816753926704E-2</v>
      </c>
      <c r="K31" s="8">
        <v>5.2356020942408377E-2</v>
      </c>
      <c r="L31" s="9">
        <v>2.0942408376963352E-2</v>
      </c>
      <c r="M31" s="10">
        <v>1</v>
      </c>
      <c r="N31" s="18"/>
      <c r="O31" s="33" t="s">
        <v>10</v>
      </c>
      <c r="P31" s="33" t="s">
        <v>11</v>
      </c>
      <c r="Q31" s="34" t="s">
        <v>9</v>
      </c>
      <c r="U31" s="153"/>
      <c r="V31" s="131">
        <v>0</v>
      </c>
      <c r="W31" s="134">
        <v>0.01</v>
      </c>
      <c r="X31" s="134">
        <v>0.02</v>
      </c>
      <c r="Y31" s="134">
        <v>0.03</v>
      </c>
      <c r="Z31" s="134">
        <v>0.04</v>
      </c>
      <c r="AA31" s="134">
        <v>0.05</v>
      </c>
      <c r="AB31" s="134">
        <v>0.06</v>
      </c>
      <c r="AC31" s="134">
        <v>7.0000000000000007E-2</v>
      </c>
      <c r="AD31" s="133">
        <v>0.08</v>
      </c>
      <c r="AE31" s="134">
        <v>0.09</v>
      </c>
      <c r="AF31" s="134">
        <v>0.1</v>
      </c>
      <c r="AG31" s="134">
        <v>0.11</v>
      </c>
      <c r="AH31" s="134">
        <v>0.12</v>
      </c>
      <c r="AI31" s="134">
        <v>0.13</v>
      </c>
      <c r="AJ31" s="134">
        <v>0.14000000000000001</v>
      </c>
      <c r="AK31" s="134">
        <v>0.15</v>
      </c>
      <c r="AL31" s="134">
        <v>0.16</v>
      </c>
      <c r="AM31" s="134">
        <v>0.17</v>
      </c>
      <c r="AN31" s="134">
        <v>0.18</v>
      </c>
      <c r="AO31" s="134">
        <v>0.19</v>
      </c>
      <c r="AP31" s="134">
        <v>0.2</v>
      </c>
      <c r="AQ31" s="134">
        <v>0.21</v>
      </c>
      <c r="AR31" s="134">
        <v>0.22</v>
      </c>
      <c r="AS31" s="134">
        <v>0.23</v>
      </c>
      <c r="AT31" s="134">
        <v>0.24</v>
      </c>
      <c r="AU31" s="134">
        <v>0.25</v>
      </c>
      <c r="AV31" s="134">
        <v>0.26</v>
      </c>
      <c r="AW31" s="134">
        <v>0.27</v>
      </c>
      <c r="AX31" s="134">
        <v>0.28000000000000003</v>
      </c>
      <c r="AY31" s="134">
        <v>0.28999999999999998</v>
      </c>
      <c r="AZ31" s="134">
        <v>0.3</v>
      </c>
      <c r="BA31" s="134">
        <v>0.31</v>
      </c>
      <c r="BB31" s="134">
        <v>0.32</v>
      </c>
      <c r="BC31" s="134">
        <v>0.33</v>
      </c>
      <c r="BD31" s="134">
        <v>0.34</v>
      </c>
      <c r="BE31" s="134">
        <v>0.35</v>
      </c>
      <c r="BF31" s="134">
        <v>0.36</v>
      </c>
      <c r="BG31" s="134">
        <v>0.37</v>
      </c>
      <c r="BH31" s="134">
        <v>0.38</v>
      </c>
      <c r="BI31" s="134">
        <v>0.39</v>
      </c>
      <c r="BJ31" s="134">
        <v>0.4</v>
      </c>
      <c r="BK31" s="134">
        <v>0.41</v>
      </c>
      <c r="BL31" s="134">
        <v>0.42</v>
      </c>
      <c r="BM31" s="134">
        <v>0.43</v>
      </c>
      <c r="BN31" s="134">
        <v>0.44</v>
      </c>
      <c r="BO31" s="134">
        <v>0.45</v>
      </c>
      <c r="BP31" s="134">
        <v>0.46</v>
      </c>
      <c r="BQ31" s="134">
        <v>0.47</v>
      </c>
      <c r="BR31" s="134">
        <v>0.48</v>
      </c>
      <c r="BS31" s="134">
        <v>0.49</v>
      </c>
      <c r="BT31" s="134">
        <v>0.5</v>
      </c>
      <c r="BU31" s="134">
        <v>0.51</v>
      </c>
      <c r="BV31" s="134">
        <v>0.52</v>
      </c>
      <c r="BW31" s="134">
        <v>0.53</v>
      </c>
      <c r="BX31" s="134">
        <v>0.54</v>
      </c>
      <c r="BY31" s="134">
        <v>0.55000000000000004</v>
      </c>
      <c r="BZ31" s="134">
        <v>0.56000000000000005</v>
      </c>
      <c r="CA31" s="134">
        <v>0.56999999999999995</v>
      </c>
      <c r="CB31" s="134">
        <v>0.57999999999999996</v>
      </c>
      <c r="CC31" s="134">
        <v>0.59</v>
      </c>
      <c r="CD31" s="134">
        <v>0.6</v>
      </c>
      <c r="CE31" s="134">
        <v>0.61</v>
      </c>
      <c r="CF31" s="134">
        <v>0.62</v>
      </c>
      <c r="CG31" s="134">
        <v>0.63</v>
      </c>
      <c r="CH31" s="134">
        <v>0.64</v>
      </c>
      <c r="CI31" s="134">
        <v>0.65</v>
      </c>
      <c r="CJ31" s="134">
        <v>0.66</v>
      </c>
      <c r="CK31" s="134">
        <v>0.67</v>
      </c>
      <c r="CL31" s="134">
        <v>0.68</v>
      </c>
      <c r="CM31" s="134">
        <v>0.69</v>
      </c>
      <c r="CN31" s="134">
        <v>0.7</v>
      </c>
      <c r="CO31" s="134">
        <v>0.71</v>
      </c>
      <c r="CP31" s="134">
        <v>0.72</v>
      </c>
      <c r="CQ31" s="134">
        <v>0.73</v>
      </c>
      <c r="CR31" s="134">
        <v>0.74</v>
      </c>
      <c r="CS31" s="134">
        <v>0.75</v>
      </c>
      <c r="CT31" s="134">
        <v>0.76</v>
      </c>
      <c r="CU31" s="134">
        <v>0.77</v>
      </c>
      <c r="CV31" s="134">
        <v>0.78</v>
      </c>
      <c r="CW31" s="134">
        <v>0.79</v>
      </c>
      <c r="CX31" s="134">
        <v>0.8</v>
      </c>
      <c r="CY31" s="134">
        <v>0.81</v>
      </c>
      <c r="CZ31" s="134">
        <v>0.82</v>
      </c>
      <c r="DA31" s="134">
        <v>0.83</v>
      </c>
      <c r="DB31" s="134">
        <v>0.84</v>
      </c>
      <c r="DC31" s="134">
        <v>0.85</v>
      </c>
      <c r="DD31" s="134">
        <v>0.86</v>
      </c>
      <c r="DE31" s="134">
        <v>0.87</v>
      </c>
      <c r="DF31" s="134">
        <v>0.88</v>
      </c>
      <c r="DG31" s="134">
        <v>0.89</v>
      </c>
      <c r="DH31" s="134">
        <v>0.9</v>
      </c>
      <c r="DI31" s="134">
        <v>0.91</v>
      </c>
      <c r="DJ31" s="134">
        <v>0.92</v>
      </c>
      <c r="DK31" s="134">
        <v>0.93</v>
      </c>
      <c r="DL31" s="134">
        <v>0.94</v>
      </c>
      <c r="DM31" s="134">
        <v>0.95</v>
      </c>
      <c r="DN31" s="134">
        <v>0.96</v>
      </c>
      <c r="DO31" s="134">
        <v>0.97</v>
      </c>
      <c r="DP31" s="134">
        <v>0.98</v>
      </c>
      <c r="DQ31" s="134">
        <v>0.99</v>
      </c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48"/>
    </row>
    <row r="32" spans="2:154" ht="15" customHeight="1" thickBot="1" x14ac:dyDescent="0.25">
      <c r="B32" s="19"/>
      <c r="C32" s="19"/>
      <c r="D32" s="98">
        <f>E31</f>
        <v>0.12041884816753927</v>
      </c>
      <c r="E32" s="94">
        <f>E31*E29</f>
        <v>0</v>
      </c>
      <c r="F32" s="94">
        <f>F31*F29</f>
        <v>0.13089005235602094</v>
      </c>
      <c r="G32" s="94">
        <f t="shared" ref="G32:L32" si="6">G31*G29</f>
        <v>0.62827225130890052</v>
      </c>
      <c r="H32" s="94">
        <f t="shared" si="6"/>
        <v>1.0209424083769634</v>
      </c>
      <c r="I32" s="94">
        <f t="shared" si="6"/>
        <v>1.7277486910994764</v>
      </c>
      <c r="J32" s="94">
        <f t="shared" si="6"/>
        <v>1.0471204188481675</v>
      </c>
      <c r="K32" s="94">
        <f t="shared" si="6"/>
        <v>1.8324607329842932</v>
      </c>
      <c r="L32" s="94">
        <f t="shared" si="6"/>
        <v>1.4659685863874345</v>
      </c>
      <c r="M32" s="95">
        <f>SUM(E32:L32)</f>
        <v>7.8534031413612562</v>
      </c>
      <c r="N32" s="96"/>
      <c r="O32" s="94">
        <f>M32</f>
        <v>7.8534031413612562</v>
      </c>
      <c r="P32" s="97">
        <f>D32</f>
        <v>0.12041884816753927</v>
      </c>
      <c r="Q32" s="69">
        <f>O32/P32</f>
        <v>65.217391304347828</v>
      </c>
      <c r="U32" s="153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48"/>
    </row>
    <row r="33" spans="2:154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U33" s="153"/>
      <c r="Z33" s="48"/>
      <c r="AA33" s="48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48"/>
    </row>
    <row r="34" spans="2:154" ht="15" customHeight="1" x14ac:dyDescent="0.2">
      <c r="B34" s="190" t="s">
        <v>38</v>
      </c>
      <c r="C34" s="19"/>
      <c r="D34" s="39"/>
      <c r="E34" s="22">
        <v>5</v>
      </c>
      <c r="F34" s="11">
        <v>53</v>
      </c>
      <c r="G34" s="4">
        <v>37</v>
      </c>
      <c r="H34" s="4">
        <v>15</v>
      </c>
      <c r="I34" s="4">
        <v>9</v>
      </c>
      <c r="J34" s="4">
        <v>8</v>
      </c>
      <c r="K34" s="4">
        <v>12</v>
      </c>
      <c r="L34" s="5">
        <v>52</v>
      </c>
      <c r="M34" s="6">
        <v>191</v>
      </c>
      <c r="N34" s="18"/>
      <c r="O34" s="89" t="s">
        <v>57</v>
      </c>
      <c r="P34" s="99" t="s">
        <v>58</v>
      </c>
      <c r="Q34" s="31"/>
      <c r="U34" s="153"/>
      <c r="Z34" s="48"/>
      <c r="AA34" s="48"/>
      <c r="AB34" s="48"/>
      <c r="AC34" s="48"/>
      <c r="AD34" s="48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48"/>
    </row>
    <row r="35" spans="2:154" ht="15" customHeight="1" thickBot="1" x14ac:dyDescent="0.25">
      <c r="B35" s="191"/>
      <c r="C35" s="19"/>
      <c r="D35" s="32" t="s">
        <v>13</v>
      </c>
      <c r="E35" s="23">
        <v>2.6178010471204188E-2</v>
      </c>
      <c r="F35" s="24">
        <v>0.27748691099476441</v>
      </c>
      <c r="G35" s="8">
        <v>0.193717277486911</v>
      </c>
      <c r="H35" s="8">
        <v>7.8534031413612565E-2</v>
      </c>
      <c r="I35" s="8">
        <v>4.712041884816754E-2</v>
      </c>
      <c r="J35" s="8">
        <v>4.1884816753926704E-2</v>
      </c>
      <c r="K35" s="8">
        <v>6.2827225130890049E-2</v>
      </c>
      <c r="L35" s="9">
        <v>0.27225130890052357</v>
      </c>
      <c r="M35" s="10">
        <v>1</v>
      </c>
      <c r="N35" s="18"/>
      <c r="O35" s="33" t="s">
        <v>10</v>
      </c>
      <c r="P35" s="33" t="s">
        <v>11</v>
      </c>
      <c r="Q35" s="34" t="s">
        <v>9</v>
      </c>
      <c r="U35" s="153"/>
      <c r="V35" s="131">
        <v>0</v>
      </c>
      <c r="W35" s="134">
        <v>0.01</v>
      </c>
      <c r="X35" s="134">
        <v>0.02</v>
      </c>
      <c r="Y35" s="134">
        <v>0.03</v>
      </c>
      <c r="Z35" s="134">
        <v>0.04</v>
      </c>
      <c r="AA35" s="134">
        <v>0.05</v>
      </c>
      <c r="AB35" s="134">
        <v>0.06</v>
      </c>
      <c r="AC35" s="134">
        <v>7.0000000000000007E-2</v>
      </c>
      <c r="AD35" s="134">
        <v>0.08</v>
      </c>
      <c r="AE35" s="134">
        <v>0.09</v>
      </c>
      <c r="AF35" s="134">
        <v>0.1</v>
      </c>
      <c r="AG35" s="134">
        <v>0.11</v>
      </c>
      <c r="AH35" s="134">
        <v>0.12</v>
      </c>
      <c r="AI35" s="134">
        <v>0.13</v>
      </c>
      <c r="AJ35" s="134">
        <v>0.14000000000000001</v>
      </c>
      <c r="AK35" s="134">
        <v>0.15</v>
      </c>
      <c r="AL35" s="134">
        <v>0.16</v>
      </c>
      <c r="AM35" s="134">
        <v>0.17</v>
      </c>
      <c r="AN35" s="134">
        <v>0.18</v>
      </c>
      <c r="AO35" s="134">
        <v>0.19</v>
      </c>
      <c r="AP35" s="134">
        <v>0.2</v>
      </c>
      <c r="AQ35" s="134">
        <v>0.21</v>
      </c>
      <c r="AR35" s="134">
        <v>0.22</v>
      </c>
      <c r="AS35" s="134">
        <v>0.23</v>
      </c>
      <c r="AT35" s="133">
        <v>0.24</v>
      </c>
      <c r="AU35" s="134">
        <v>0.25</v>
      </c>
      <c r="AV35" s="134">
        <v>0.26</v>
      </c>
      <c r="AW35" s="134">
        <v>0.27</v>
      </c>
      <c r="AX35" s="134">
        <v>0.28000000000000003</v>
      </c>
      <c r="AY35" s="134">
        <v>0.28999999999999998</v>
      </c>
      <c r="AZ35" s="134">
        <v>0.3</v>
      </c>
      <c r="BA35" s="134">
        <v>0.31</v>
      </c>
      <c r="BB35" s="134">
        <v>0.32</v>
      </c>
      <c r="BC35" s="134">
        <v>0.33</v>
      </c>
      <c r="BD35" s="134">
        <v>0.34</v>
      </c>
      <c r="BE35" s="134">
        <v>0.35</v>
      </c>
      <c r="BF35" s="134">
        <v>0.36</v>
      </c>
      <c r="BG35" s="134">
        <v>0.37</v>
      </c>
      <c r="BH35" s="134">
        <v>0.38</v>
      </c>
      <c r="BI35" s="134">
        <v>0.39</v>
      </c>
      <c r="BJ35" s="134">
        <v>0.4</v>
      </c>
      <c r="BK35" s="134">
        <v>0.41</v>
      </c>
      <c r="BL35" s="134">
        <v>0.42</v>
      </c>
      <c r="BM35" s="134">
        <v>0.43</v>
      </c>
      <c r="BN35" s="134">
        <v>0.44</v>
      </c>
      <c r="BO35" s="134">
        <v>0.45</v>
      </c>
      <c r="BP35" s="134">
        <v>0.46</v>
      </c>
      <c r="BQ35" s="134">
        <v>0.47</v>
      </c>
      <c r="BR35" s="134">
        <v>0.48</v>
      </c>
      <c r="BS35" s="134">
        <v>0.49</v>
      </c>
      <c r="BT35" s="134">
        <v>0.5</v>
      </c>
      <c r="BU35" s="134">
        <v>0.51</v>
      </c>
      <c r="BV35" s="134">
        <v>0.52</v>
      </c>
      <c r="BW35" s="134">
        <v>0.53</v>
      </c>
      <c r="BX35" s="134">
        <v>0.54</v>
      </c>
      <c r="BY35" s="134">
        <v>0.55000000000000004</v>
      </c>
      <c r="BZ35" s="134">
        <v>0.56000000000000005</v>
      </c>
      <c r="CA35" s="134">
        <v>0.56999999999999995</v>
      </c>
      <c r="CB35" s="134">
        <v>0.57999999999999996</v>
      </c>
      <c r="CC35" s="134">
        <v>0.59</v>
      </c>
      <c r="CD35" s="134">
        <v>0.6</v>
      </c>
      <c r="CE35" s="134">
        <v>0.61</v>
      </c>
      <c r="CF35" s="134">
        <v>0.62</v>
      </c>
      <c r="CG35" s="134">
        <v>0.63</v>
      </c>
      <c r="CH35" s="134">
        <v>0.64</v>
      </c>
      <c r="CI35" s="134">
        <v>0.65</v>
      </c>
      <c r="CJ35" s="134">
        <v>0.66</v>
      </c>
      <c r="CK35" s="134">
        <v>0.67</v>
      </c>
      <c r="CL35" s="134">
        <v>0.68</v>
      </c>
      <c r="CM35" s="134">
        <v>0.69</v>
      </c>
      <c r="CN35" s="134">
        <v>0.7</v>
      </c>
      <c r="CO35" s="134">
        <v>0.71</v>
      </c>
      <c r="CP35" s="134">
        <v>0.72</v>
      </c>
      <c r="CQ35" s="134">
        <v>0.73</v>
      </c>
      <c r="CR35" s="134">
        <v>0.74</v>
      </c>
      <c r="CS35" s="134">
        <v>0.75</v>
      </c>
      <c r="CT35" s="134">
        <v>0.76</v>
      </c>
      <c r="CU35" s="134">
        <v>0.77</v>
      </c>
      <c r="CV35" s="134">
        <v>0.78</v>
      </c>
      <c r="CW35" s="134">
        <v>0.79</v>
      </c>
      <c r="CX35" s="134">
        <v>0.8</v>
      </c>
      <c r="CY35" s="134">
        <v>0.81</v>
      </c>
      <c r="CZ35" s="134">
        <v>0.82</v>
      </c>
      <c r="DA35" s="134">
        <v>0.83</v>
      </c>
      <c r="DB35" s="134">
        <v>0.84</v>
      </c>
      <c r="DC35" s="134">
        <v>0.85</v>
      </c>
      <c r="DD35" s="134">
        <v>0.86</v>
      </c>
      <c r="DE35" s="134">
        <v>0.87</v>
      </c>
      <c r="DF35" s="134">
        <v>0.88</v>
      </c>
      <c r="DG35" s="134">
        <v>0.89</v>
      </c>
      <c r="DH35" s="134">
        <v>0.9</v>
      </c>
      <c r="DI35" s="134">
        <v>0.91</v>
      </c>
      <c r="DJ35" s="134">
        <v>0.92</v>
      </c>
      <c r="DK35" s="134">
        <v>0.93</v>
      </c>
      <c r="DL35" s="134">
        <v>0.94</v>
      </c>
      <c r="DM35" s="134">
        <v>0.95</v>
      </c>
      <c r="DN35" s="134">
        <v>0.96</v>
      </c>
      <c r="DO35" s="134">
        <v>0.97</v>
      </c>
      <c r="DP35" s="134">
        <v>0.98</v>
      </c>
      <c r="DQ35" s="134">
        <v>0.99</v>
      </c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48"/>
    </row>
    <row r="36" spans="2:154" ht="15" customHeight="1" thickBot="1" x14ac:dyDescent="0.25">
      <c r="B36" s="19"/>
      <c r="C36" s="17"/>
      <c r="D36" s="98">
        <f>E35</f>
        <v>2.6178010471204188E-2</v>
      </c>
      <c r="E36" s="94">
        <f>E35*E33</f>
        <v>0</v>
      </c>
      <c r="F36" s="94">
        <f>F35*F33</f>
        <v>0.13874345549738221</v>
      </c>
      <c r="G36" s="94">
        <f t="shared" ref="G36:L36" si="7">G35*G33</f>
        <v>0.48429319371727753</v>
      </c>
      <c r="H36" s="94">
        <f t="shared" si="7"/>
        <v>0.58900523560209428</v>
      </c>
      <c r="I36" s="94">
        <f t="shared" si="7"/>
        <v>0.70680628272251311</v>
      </c>
      <c r="J36" s="94">
        <f t="shared" si="7"/>
        <v>1.0471204188481675</v>
      </c>
      <c r="K36" s="94">
        <f t="shared" si="7"/>
        <v>2.1989528795811517</v>
      </c>
      <c r="L36" s="94">
        <f t="shared" si="7"/>
        <v>19.05759162303665</v>
      </c>
      <c r="M36" s="95">
        <f>SUM(E36:L36)</f>
        <v>24.222513089005236</v>
      </c>
      <c r="N36" s="96"/>
      <c r="O36" s="94">
        <f>M36</f>
        <v>24.222513089005236</v>
      </c>
      <c r="P36" s="97">
        <f>D36</f>
        <v>2.6178010471204188E-2</v>
      </c>
      <c r="Q36" s="69">
        <f>O36/P36</f>
        <v>925.30000000000007</v>
      </c>
      <c r="R36" s="66" t="s">
        <v>55</v>
      </c>
      <c r="S36" s="65" t="s">
        <v>54</v>
      </c>
      <c r="U36" s="153"/>
      <c r="V36" s="147"/>
      <c r="W36" s="147"/>
      <c r="X36" s="177"/>
      <c r="Y36" s="14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81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</row>
    <row r="37" spans="2:154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6" t="s">
        <v>17</v>
      </c>
      <c r="S37" s="65" t="s">
        <v>16</v>
      </c>
      <c r="T37" s="67" t="s">
        <v>9</v>
      </c>
      <c r="U37" s="153"/>
      <c r="V37" s="147"/>
      <c r="W37" s="147"/>
      <c r="X37" s="177"/>
      <c r="Y37" s="14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81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</row>
    <row r="38" spans="2:154" ht="15" customHeight="1" x14ac:dyDescent="0.2">
      <c r="B38" s="19"/>
      <c r="C38" s="19"/>
      <c r="D38" s="90" t="s">
        <v>43</v>
      </c>
      <c r="E38" s="102">
        <f>S38</f>
        <v>0.11716737305742539</v>
      </c>
      <c r="F38" s="87" t="s">
        <v>59</v>
      </c>
      <c r="G38" s="87"/>
      <c r="H38" s="103"/>
      <c r="I38" s="103"/>
      <c r="J38" s="104"/>
      <c r="K38" s="104"/>
      <c r="L38" s="104"/>
      <c r="M38" s="104"/>
      <c r="N38" s="104"/>
      <c r="O38" s="104"/>
      <c r="P38" s="104"/>
      <c r="Q38" s="104" t="s">
        <v>14</v>
      </c>
      <c r="R38" s="63">
        <f>(O36+O32+O28+O24+O20+O16+O12+O8-E12-F12-E16-E20-E28)/8</f>
        <v>18.100051247957008</v>
      </c>
      <c r="S38" s="64">
        <f>(P36+P32+P28+P24+P20+P16+P12+P8)/8</f>
        <v>0.11716737305742539</v>
      </c>
      <c r="T38" s="85">
        <f>R38/S38</f>
        <v>154.48030262730151</v>
      </c>
      <c r="U38" s="153"/>
      <c r="V38" s="141">
        <f>V24:PE24%</f>
        <v>0</v>
      </c>
      <c r="W38" s="142">
        <v>0.01</v>
      </c>
      <c r="X38" s="141">
        <v>0.02</v>
      </c>
      <c r="Y38" s="141">
        <v>0.03</v>
      </c>
      <c r="Z38" s="141">
        <v>0.04</v>
      </c>
      <c r="AA38" s="141">
        <v>0.05</v>
      </c>
      <c r="AB38" s="141">
        <v>0.06</v>
      </c>
      <c r="AC38" s="141">
        <v>7.0000000000000007E-2</v>
      </c>
      <c r="AD38" s="141">
        <v>0.08</v>
      </c>
      <c r="AE38" s="141">
        <v>0.09</v>
      </c>
      <c r="AF38" s="141">
        <v>0.1</v>
      </c>
      <c r="AG38" s="141">
        <v>0.11</v>
      </c>
      <c r="AH38" s="141">
        <v>0.12</v>
      </c>
      <c r="AI38" s="141">
        <v>0.13</v>
      </c>
      <c r="AJ38" s="141">
        <v>0.14000000000000001</v>
      </c>
      <c r="AK38" s="141">
        <v>0.15</v>
      </c>
      <c r="AL38" s="141">
        <v>0.16</v>
      </c>
      <c r="AM38" s="141">
        <v>0.17</v>
      </c>
      <c r="AN38" s="141">
        <v>0.18</v>
      </c>
      <c r="AO38" s="143">
        <v>0.19</v>
      </c>
      <c r="AP38" s="141">
        <v>0.2</v>
      </c>
      <c r="AQ38" s="141">
        <v>0.21</v>
      </c>
      <c r="AR38" s="141">
        <v>0.22</v>
      </c>
      <c r="AS38" s="141">
        <v>0.23</v>
      </c>
      <c r="AT38" s="141">
        <v>0.24</v>
      </c>
      <c r="AU38" s="141">
        <v>0.25</v>
      </c>
      <c r="AV38" s="141">
        <v>0.26</v>
      </c>
      <c r="AW38" s="141">
        <v>0.27</v>
      </c>
      <c r="AX38" s="141">
        <v>0.28000000000000003</v>
      </c>
      <c r="AY38" s="141">
        <v>0.28999999999999998</v>
      </c>
      <c r="AZ38" s="141">
        <v>0.3</v>
      </c>
      <c r="BA38" s="141">
        <v>0.31</v>
      </c>
      <c r="BB38" s="141">
        <v>0.32</v>
      </c>
      <c r="BC38" s="141">
        <v>0.33</v>
      </c>
      <c r="BD38" s="141">
        <v>0.34</v>
      </c>
      <c r="BE38" s="141">
        <v>0.35</v>
      </c>
      <c r="BF38" s="141">
        <v>0.36</v>
      </c>
      <c r="BG38" s="141">
        <v>0.37</v>
      </c>
      <c r="BH38" s="141">
        <v>0.38</v>
      </c>
      <c r="BI38" s="141">
        <v>0.39</v>
      </c>
      <c r="BJ38" s="141">
        <v>0.4</v>
      </c>
      <c r="BK38" s="141">
        <v>0.41</v>
      </c>
      <c r="BL38" s="141">
        <v>0.42</v>
      </c>
      <c r="BM38" s="141">
        <v>0.43</v>
      </c>
      <c r="BN38" s="141">
        <v>0.44</v>
      </c>
      <c r="BO38" s="141">
        <v>0.45</v>
      </c>
      <c r="BP38" s="141">
        <v>0.46</v>
      </c>
      <c r="BQ38" s="141">
        <v>0.47</v>
      </c>
      <c r="BR38" s="141">
        <v>0.48</v>
      </c>
      <c r="BS38" s="141">
        <v>0.49</v>
      </c>
      <c r="BT38" s="141">
        <v>0.5</v>
      </c>
      <c r="BU38" s="141">
        <v>0.51</v>
      </c>
      <c r="BV38" s="141">
        <v>0.52</v>
      </c>
      <c r="BW38" s="141">
        <v>0.53</v>
      </c>
      <c r="BX38" s="141">
        <v>0.54</v>
      </c>
      <c r="BY38" s="141">
        <v>0.55000000000000004</v>
      </c>
      <c r="BZ38" s="141">
        <v>0.56000000000000005</v>
      </c>
      <c r="CA38" s="141">
        <v>0.56999999999999995</v>
      </c>
      <c r="CB38" s="141">
        <v>0.57999999999999996</v>
      </c>
      <c r="CC38" s="141">
        <v>0.59</v>
      </c>
      <c r="CD38" s="141">
        <v>0.6</v>
      </c>
      <c r="CE38" s="141">
        <v>0.61</v>
      </c>
      <c r="CF38" s="141">
        <v>0.62</v>
      </c>
      <c r="CG38" s="141">
        <v>0.63</v>
      </c>
      <c r="CH38" s="141">
        <v>0.64</v>
      </c>
      <c r="CI38" s="141">
        <v>0.65</v>
      </c>
      <c r="CJ38" s="141">
        <v>0.66</v>
      </c>
      <c r="CK38" s="141">
        <v>0.67</v>
      </c>
      <c r="CL38" s="141">
        <v>0.68</v>
      </c>
      <c r="CM38" s="141">
        <v>0.69</v>
      </c>
      <c r="CN38" s="141">
        <v>0.7</v>
      </c>
      <c r="CO38" s="141">
        <v>0.71</v>
      </c>
      <c r="CP38" s="141">
        <v>0.72</v>
      </c>
      <c r="CQ38" s="141">
        <v>0.73</v>
      </c>
      <c r="CR38" s="141">
        <v>0.74</v>
      </c>
      <c r="CS38" s="141">
        <v>0.75</v>
      </c>
      <c r="CT38" s="141">
        <v>0.76</v>
      </c>
      <c r="CU38" s="141">
        <v>0.77</v>
      </c>
      <c r="CV38" s="141">
        <v>0.78</v>
      </c>
      <c r="CW38" s="141">
        <v>0.79</v>
      </c>
      <c r="CX38" s="141">
        <v>0.8</v>
      </c>
      <c r="CY38" s="141">
        <v>0.81</v>
      </c>
      <c r="CZ38" s="141">
        <v>0.82</v>
      </c>
      <c r="DA38" s="141">
        <v>0.83</v>
      </c>
      <c r="DB38" s="141">
        <v>0.84</v>
      </c>
      <c r="DC38" s="141">
        <v>0.85</v>
      </c>
      <c r="DD38" s="141">
        <v>0.86</v>
      </c>
      <c r="DE38" s="141">
        <v>0.87</v>
      </c>
      <c r="DF38" s="141">
        <v>0.88</v>
      </c>
      <c r="DG38" s="141">
        <v>0.89</v>
      </c>
      <c r="DH38" s="141">
        <v>0.9</v>
      </c>
      <c r="DI38" s="141">
        <v>0.91</v>
      </c>
      <c r="DJ38" s="141">
        <v>0.92</v>
      </c>
      <c r="DK38" s="141">
        <v>0.93</v>
      </c>
      <c r="DL38" s="141">
        <v>0.94</v>
      </c>
      <c r="DM38" s="141">
        <v>0.95</v>
      </c>
      <c r="DN38" s="141">
        <v>0.96</v>
      </c>
      <c r="DO38" s="141">
        <v>0.97</v>
      </c>
      <c r="DP38" s="141">
        <v>0.98</v>
      </c>
      <c r="DQ38" s="141">
        <v>0.99</v>
      </c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</row>
    <row r="39" spans="2:154" x14ac:dyDescent="0.2">
      <c r="B39" s="19"/>
      <c r="C39" s="19"/>
      <c r="D39" s="90" t="s">
        <v>43</v>
      </c>
      <c r="E39" s="106">
        <f>(E11+F11+E15+E19+E27)/8</f>
        <v>2.0287958115183247E-2</v>
      </c>
      <c r="F39" s="107" t="s">
        <v>60</v>
      </c>
      <c r="G39" s="87"/>
      <c r="H39" s="87"/>
      <c r="I39" s="103"/>
      <c r="J39" s="104"/>
      <c r="K39" s="90" t="s">
        <v>43</v>
      </c>
      <c r="L39" s="100">
        <f>1-E38-E39</f>
        <v>0.86254466882739134</v>
      </c>
      <c r="M39" s="88" t="s">
        <v>56</v>
      </c>
      <c r="N39" s="87"/>
      <c r="O39" s="87"/>
      <c r="P39" s="87"/>
      <c r="Q39" s="87"/>
      <c r="R39" s="86">
        <f>R38/L39</f>
        <v>20.984479879243345</v>
      </c>
      <c r="S39" s="87" t="s">
        <v>42</v>
      </c>
      <c r="T39" s="108"/>
      <c r="U39" s="153"/>
      <c r="V39" s="147"/>
      <c r="W39" s="147"/>
      <c r="X39" s="177"/>
      <c r="Y39" s="14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81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</row>
    <row r="40" spans="2:154" ht="13.5" thickBot="1" x14ac:dyDescent="0.25">
      <c r="B40" s="19"/>
      <c r="C40" s="19"/>
      <c r="U40" s="153"/>
      <c r="V40" s="147"/>
      <c r="W40" s="147"/>
      <c r="X40" s="177"/>
      <c r="Y40" s="14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81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</row>
    <row r="41" spans="2:154" ht="13.5" thickBot="1" x14ac:dyDescent="0.25">
      <c r="B41" s="19"/>
      <c r="C41" s="19"/>
      <c r="D41" s="51" t="s">
        <v>40</v>
      </c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  <c r="P41" s="53"/>
      <c r="Q41" s="54"/>
      <c r="U41" s="153"/>
      <c r="V41" s="147"/>
      <c r="W41" s="147"/>
      <c r="X41" s="177"/>
      <c r="Y41" s="14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81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</row>
    <row r="42" spans="2:154" ht="13.5" thickBot="1" x14ac:dyDescent="0.25">
      <c r="B42" s="19"/>
      <c r="C42" s="19"/>
      <c r="D42" s="41" t="s">
        <v>15</v>
      </c>
      <c r="E42" s="42">
        <v>0</v>
      </c>
      <c r="F42" s="42">
        <v>0.5</v>
      </c>
      <c r="G42" s="42">
        <v>2.5</v>
      </c>
      <c r="H42" s="42">
        <v>7.5</v>
      </c>
      <c r="I42" s="42">
        <v>15</v>
      </c>
      <c r="J42" s="42">
        <v>25</v>
      </c>
      <c r="K42" s="42">
        <v>35</v>
      </c>
      <c r="L42" s="42">
        <v>70</v>
      </c>
      <c r="M42" s="17"/>
      <c r="N42" s="19"/>
      <c r="O42" s="19"/>
      <c r="P42" s="19"/>
      <c r="U42" s="153"/>
      <c r="V42" s="147"/>
      <c r="W42" s="147"/>
      <c r="X42" s="177"/>
      <c r="Y42" s="147"/>
      <c r="Z42" s="147"/>
      <c r="AA42" s="147"/>
      <c r="AB42" s="147"/>
      <c r="AC42" s="147"/>
      <c r="AD42" s="14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81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</row>
    <row r="43" spans="2:154" ht="13.5" thickBot="1" x14ac:dyDescent="0.25">
      <c r="B43" s="19"/>
      <c r="C43" s="19"/>
      <c r="D43" s="43"/>
      <c r="E43" s="44">
        <v>0</v>
      </c>
      <c r="F43" s="45" t="s">
        <v>0</v>
      </c>
      <c r="G43" s="45" t="s">
        <v>1</v>
      </c>
      <c r="H43" s="45" t="s">
        <v>2</v>
      </c>
      <c r="I43" s="45" t="s">
        <v>3</v>
      </c>
      <c r="J43" s="45" t="s">
        <v>4</v>
      </c>
      <c r="K43" s="45" t="s">
        <v>5</v>
      </c>
      <c r="L43" s="46" t="s">
        <v>6</v>
      </c>
      <c r="M43" s="47" t="s">
        <v>7</v>
      </c>
      <c r="N43" s="19"/>
      <c r="O43" s="19"/>
      <c r="P43" s="19"/>
      <c r="U43" s="153"/>
      <c r="V43" s="147"/>
      <c r="W43" s="147"/>
      <c r="X43" s="177"/>
      <c r="Y43" s="147"/>
      <c r="Z43" s="147"/>
      <c r="AA43" s="147"/>
      <c r="AB43" s="147"/>
      <c r="AC43" s="147"/>
      <c r="AD43" s="14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81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</row>
    <row r="44" spans="2:154" ht="13.5" thickBot="1" x14ac:dyDescent="0.25">
      <c r="B44" s="19"/>
      <c r="C44" s="19"/>
      <c r="D44" s="25" t="s">
        <v>12</v>
      </c>
      <c r="E44" s="26">
        <f>E42-E42</f>
        <v>0</v>
      </c>
      <c r="F44" s="26">
        <f>F42-E42</f>
        <v>0.5</v>
      </c>
      <c r="G44" s="26">
        <f>G42-E42</f>
        <v>2.5</v>
      </c>
      <c r="H44" s="26">
        <f>H42-E42</f>
        <v>7.5</v>
      </c>
      <c r="I44" s="26">
        <f>I42-E42</f>
        <v>15</v>
      </c>
      <c r="J44" s="26">
        <f>J42-E42</f>
        <v>25</v>
      </c>
      <c r="K44" s="26">
        <f>K42-E42</f>
        <v>35</v>
      </c>
      <c r="L44" s="26">
        <f>L42-E42</f>
        <v>70</v>
      </c>
      <c r="M44" s="27"/>
      <c r="N44" s="28"/>
      <c r="O44" s="28"/>
      <c r="P44" s="28"/>
      <c r="Q44" s="29"/>
      <c r="U44" s="153"/>
      <c r="V44" s="147"/>
      <c r="W44" s="147"/>
      <c r="X44" s="177"/>
      <c r="Y44" s="147"/>
      <c r="Z44" s="147"/>
      <c r="AA44" s="147"/>
      <c r="AB44" s="147"/>
      <c r="AC44" s="147"/>
      <c r="AD44" s="14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81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</row>
    <row r="45" spans="2:154" x14ac:dyDescent="0.2">
      <c r="B45" s="190" t="s">
        <v>31</v>
      </c>
      <c r="C45" s="19"/>
      <c r="D45" s="30"/>
      <c r="E45" s="3">
        <v>4</v>
      </c>
      <c r="F45" s="4">
        <v>18</v>
      </c>
      <c r="G45" s="4">
        <v>37</v>
      </c>
      <c r="H45" s="4">
        <v>30</v>
      </c>
      <c r="I45" s="4">
        <v>21</v>
      </c>
      <c r="J45" s="4">
        <v>16</v>
      </c>
      <c r="K45" s="4">
        <v>21</v>
      </c>
      <c r="L45" s="5">
        <v>24</v>
      </c>
      <c r="M45" s="6">
        <v>171</v>
      </c>
      <c r="N45" s="18"/>
      <c r="O45" s="89" t="s">
        <v>57</v>
      </c>
      <c r="P45" s="99" t="s">
        <v>58</v>
      </c>
      <c r="Q45" s="31"/>
      <c r="U45" s="153"/>
      <c r="V45" s="147"/>
      <c r="W45" s="147"/>
      <c r="X45" s="177"/>
      <c r="Y45" s="147"/>
      <c r="Z45" s="147"/>
      <c r="AA45" s="147"/>
      <c r="AB45" s="147"/>
      <c r="AC45" s="147"/>
      <c r="AD45" s="14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81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</row>
    <row r="46" spans="2:154" ht="13.5" thickBot="1" x14ac:dyDescent="0.25">
      <c r="B46" s="191"/>
      <c r="C46" s="19"/>
      <c r="D46" s="32" t="s">
        <v>13</v>
      </c>
      <c r="E46" s="7">
        <v>2.3391812865497075E-2</v>
      </c>
      <c r="F46" s="8">
        <v>0.10526315789473684</v>
      </c>
      <c r="G46" s="8">
        <v>0.21637426900584794</v>
      </c>
      <c r="H46" s="8">
        <v>0.17543859649122806</v>
      </c>
      <c r="I46" s="8">
        <v>0.12280701754385964</v>
      </c>
      <c r="J46" s="8">
        <v>9.3567251461988299E-2</v>
      </c>
      <c r="K46" s="8">
        <v>0.12280701754385964</v>
      </c>
      <c r="L46" s="9">
        <v>0.14035087719298245</v>
      </c>
      <c r="M46" s="10">
        <v>0.99999999999999978</v>
      </c>
      <c r="N46" s="18"/>
      <c r="O46" s="33" t="s">
        <v>10</v>
      </c>
      <c r="P46" s="33" t="s">
        <v>11</v>
      </c>
      <c r="Q46" s="34" t="s">
        <v>9</v>
      </c>
      <c r="U46" s="153"/>
      <c r="V46" s="131">
        <v>0</v>
      </c>
      <c r="W46" s="132">
        <v>0.01</v>
      </c>
      <c r="X46" s="132">
        <v>0.02</v>
      </c>
      <c r="Y46" s="132">
        <v>0.03</v>
      </c>
      <c r="Z46" s="132">
        <v>0.04</v>
      </c>
      <c r="AA46" s="132">
        <v>0.05</v>
      </c>
      <c r="AB46" s="132">
        <v>0.06</v>
      </c>
      <c r="AC46" s="132">
        <v>7.0000000000000007E-2</v>
      </c>
      <c r="AD46" s="132">
        <v>0.08</v>
      </c>
      <c r="AE46" s="132">
        <v>0.09</v>
      </c>
      <c r="AF46" s="132">
        <v>0.1</v>
      </c>
      <c r="AG46" s="132">
        <v>0.11</v>
      </c>
      <c r="AH46" s="134">
        <v>0.12</v>
      </c>
      <c r="AI46" s="134">
        <v>0.13</v>
      </c>
      <c r="AJ46" s="134">
        <v>0.14000000000000001</v>
      </c>
      <c r="AK46" s="134">
        <v>0.15</v>
      </c>
      <c r="AL46" s="134">
        <v>0.16</v>
      </c>
      <c r="AM46" s="134">
        <v>0.17</v>
      </c>
      <c r="AN46" s="134">
        <v>0.18</v>
      </c>
      <c r="AO46" s="134">
        <v>0.19</v>
      </c>
      <c r="AP46" s="133">
        <v>0.2</v>
      </c>
      <c r="AQ46" s="134">
        <v>0.21</v>
      </c>
      <c r="AR46" s="134">
        <v>0.22</v>
      </c>
      <c r="AS46" s="134">
        <v>0.23</v>
      </c>
      <c r="AT46" s="134">
        <v>0.24</v>
      </c>
      <c r="AU46" s="134">
        <v>0.25</v>
      </c>
      <c r="AV46" s="134">
        <v>0.26</v>
      </c>
      <c r="AW46" s="134">
        <v>0.27</v>
      </c>
      <c r="AX46" s="134">
        <v>0.28000000000000003</v>
      </c>
      <c r="AY46" s="134">
        <v>0.28999999999999998</v>
      </c>
      <c r="AZ46" s="134">
        <v>0.3</v>
      </c>
      <c r="BA46" s="134">
        <v>0.31</v>
      </c>
      <c r="BB46" s="134">
        <v>0.32</v>
      </c>
      <c r="BC46" s="134">
        <v>0.33</v>
      </c>
      <c r="BD46" s="134">
        <v>0.34</v>
      </c>
      <c r="BE46" s="134">
        <v>0.35</v>
      </c>
      <c r="BF46" s="134">
        <v>0.36</v>
      </c>
      <c r="BG46" s="134">
        <v>0.37</v>
      </c>
      <c r="BH46" s="134">
        <v>0.38</v>
      </c>
      <c r="BI46" s="134">
        <v>0.39</v>
      </c>
      <c r="BJ46" s="134">
        <v>0.4</v>
      </c>
      <c r="BK46" s="134">
        <v>0.41</v>
      </c>
      <c r="BL46" s="134">
        <v>0.42</v>
      </c>
      <c r="BM46" s="134">
        <v>0.43</v>
      </c>
      <c r="BN46" s="134">
        <v>0.44</v>
      </c>
      <c r="BO46" s="134">
        <v>0.45</v>
      </c>
      <c r="BP46" s="134">
        <v>0.46</v>
      </c>
      <c r="BQ46" s="134">
        <v>0.47</v>
      </c>
      <c r="BR46" s="134">
        <v>0.48</v>
      </c>
      <c r="BS46" s="134">
        <v>0.49</v>
      </c>
      <c r="BT46" s="134">
        <v>0.5</v>
      </c>
      <c r="BU46" s="134">
        <v>0.51</v>
      </c>
      <c r="BV46" s="134">
        <v>0.52</v>
      </c>
      <c r="BW46" s="134">
        <v>0.53</v>
      </c>
      <c r="BX46" s="134">
        <v>0.54</v>
      </c>
      <c r="BY46" s="134">
        <v>0.55000000000000004</v>
      </c>
      <c r="BZ46" s="134">
        <v>0.56000000000000005</v>
      </c>
      <c r="CA46" s="134">
        <v>0.56999999999999995</v>
      </c>
      <c r="CB46" s="134">
        <v>0.57999999999999996</v>
      </c>
      <c r="CC46" s="134">
        <v>0.59</v>
      </c>
      <c r="CD46" s="134">
        <v>0.6</v>
      </c>
      <c r="CE46" s="134">
        <v>0.61</v>
      </c>
      <c r="CF46" s="134">
        <v>0.62</v>
      </c>
      <c r="CG46" s="134">
        <v>0.63</v>
      </c>
      <c r="CH46" s="134">
        <v>0.64</v>
      </c>
      <c r="CI46" s="134">
        <v>0.65</v>
      </c>
      <c r="CJ46" s="134">
        <v>0.66</v>
      </c>
      <c r="CK46" s="134">
        <v>0.67</v>
      </c>
      <c r="CL46" s="134">
        <v>0.68</v>
      </c>
      <c r="CM46" s="134">
        <v>0.69</v>
      </c>
      <c r="CN46" s="134">
        <v>0.7</v>
      </c>
      <c r="CO46" s="134">
        <v>0.71</v>
      </c>
      <c r="CP46" s="134">
        <v>0.72</v>
      </c>
      <c r="CQ46" s="134">
        <v>0.73</v>
      </c>
      <c r="CR46" s="134">
        <v>0.74</v>
      </c>
      <c r="CS46" s="134">
        <v>0.75</v>
      </c>
      <c r="CT46" s="134">
        <v>0.76</v>
      </c>
      <c r="CU46" s="134">
        <v>0.77</v>
      </c>
      <c r="CV46" s="134">
        <v>0.78</v>
      </c>
      <c r="CW46" s="134">
        <v>0.79</v>
      </c>
      <c r="CX46" s="134">
        <v>0.8</v>
      </c>
      <c r="CY46" s="134">
        <v>0.81</v>
      </c>
      <c r="CZ46" s="134">
        <v>0.82</v>
      </c>
      <c r="DA46" s="134">
        <v>0.83</v>
      </c>
      <c r="DB46" s="134">
        <v>0.84</v>
      </c>
      <c r="DC46" s="134">
        <v>0.85</v>
      </c>
      <c r="DD46" s="134">
        <v>0.86</v>
      </c>
      <c r="DE46" s="134">
        <v>0.87</v>
      </c>
      <c r="DF46" s="134">
        <v>0.88</v>
      </c>
      <c r="DG46" s="134">
        <v>0.89</v>
      </c>
      <c r="DH46" s="134">
        <v>0.9</v>
      </c>
      <c r="DI46" s="134">
        <v>0.91</v>
      </c>
      <c r="DJ46" s="134">
        <v>0.92</v>
      </c>
      <c r="DK46" s="134">
        <v>0.93</v>
      </c>
      <c r="DL46" s="134">
        <v>0.94</v>
      </c>
      <c r="DM46" s="134">
        <v>0.95</v>
      </c>
      <c r="DN46" s="134">
        <v>0.96</v>
      </c>
      <c r="DO46" s="134">
        <v>0.97</v>
      </c>
      <c r="DP46" s="134">
        <v>0.98</v>
      </c>
      <c r="DQ46" s="134">
        <v>0.99</v>
      </c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</row>
    <row r="47" spans="2:154" ht="13.5" thickBot="1" x14ac:dyDescent="0.25">
      <c r="B47" s="19"/>
      <c r="C47" s="19"/>
      <c r="D47" s="98">
        <f>E46</f>
        <v>2.3391812865497075E-2</v>
      </c>
      <c r="E47" s="94">
        <f>E46*E44</f>
        <v>0</v>
      </c>
      <c r="F47" s="94">
        <f>F46*F44</f>
        <v>5.2631578947368418E-2</v>
      </c>
      <c r="G47" s="94">
        <f t="shared" ref="G47:L47" si="8">G46*G44</f>
        <v>0.54093567251461983</v>
      </c>
      <c r="H47" s="94">
        <f t="shared" si="8"/>
        <v>1.3157894736842104</v>
      </c>
      <c r="I47" s="94">
        <f t="shared" si="8"/>
        <v>1.8421052631578947</v>
      </c>
      <c r="J47" s="94">
        <f t="shared" si="8"/>
        <v>2.3391812865497075</v>
      </c>
      <c r="K47" s="94">
        <f t="shared" si="8"/>
        <v>4.2982456140350873</v>
      </c>
      <c r="L47" s="94">
        <f t="shared" si="8"/>
        <v>9.8245614035087705</v>
      </c>
      <c r="M47" s="95">
        <f>SUM(E47:L47)</f>
        <v>20.21345029239766</v>
      </c>
      <c r="N47" s="96"/>
      <c r="O47" s="94">
        <f>M47</f>
        <v>20.21345029239766</v>
      </c>
      <c r="P47" s="97">
        <f>D47</f>
        <v>2.3391812865497075E-2</v>
      </c>
      <c r="Q47" s="69">
        <f>O47/P47</f>
        <v>864.125</v>
      </c>
      <c r="R47" s="19"/>
      <c r="U47" s="153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</row>
    <row r="48" spans="2:154" ht="13.5" thickBot="1" x14ac:dyDescent="0.25">
      <c r="B48" s="19"/>
      <c r="C48" s="19"/>
      <c r="D48" s="25" t="s">
        <v>12</v>
      </c>
      <c r="E48" s="26">
        <f>G42-E42</f>
        <v>2.5</v>
      </c>
      <c r="F48" s="26">
        <f>G42-F42</f>
        <v>2</v>
      </c>
      <c r="G48" s="26">
        <f>G42-G42</f>
        <v>0</v>
      </c>
      <c r="H48" s="26">
        <f>H42-G42</f>
        <v>5</v>
      </c>
      <c r="I48" s="26">
        <f>I42-G42</f>
        <v>12.5</v>
      </c>
      <c r="J48" s="26">
        <f>J42-G42</f>
        <v>22.5</v>
      </c>
      <c r="K48" s="26">
        <f>K42-G42</f>
        <v>32.5</v>
      </c>
      <c r="L48" s="26">
        <f>L42-G42</f>
        <v>67.5</v>
      </c>
      <c r="M48" s="27"/>
      <c r="N48" s="28"/>
      <c r="O48" s="28"/>
      <c r="P48" s="28"/>
      <c r="Q48" s="29"/>
      <c r="R48" s="19"/>
      <c r="U48" s="153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</row>
    <row r="49" spans="2:153" x14ac:dyDescent="0.2">
      <c r="B49" s="190" t="s">
        <v>32</v>
      </c>
      <c r="C49" s="19"/>
      <c r="D49" s="39"/>
      <c r="E49" s="11">
        <v>1</v>
      </c>
      <c r="F49" s="4">
        <v>2</v>
      </c>
      <c r="G49" s="12">
        <v>12</v>
      </c>
      <c r="H49" s="4">
        <v>28</v>
      </c>
      <c r="I49" s="4">
        <v>22</v>
      </c>
      <c r="J49" s="4">
        <v>22</v>
      </c>
      <c r="K49" s="4">
        <v>44</v>
      </c>
      <c r="L49" s="13">
        <v>38</v>
      </c>
      <c r="M49" s="6">
        <v>169</v>
      </c>
      <c r="N49" s="18"/>
      <c r="O49" s="89" t="s">
        <v>57</v>
      </c>
      <c r="P49" s="99" t="s">
        <v>58</v>
      </c>
      <c r="Q49" s="31"/>
      <c r="U49" s="153"/>
      <c r="Z49" s="48"/>
      <c r="AA49" s="48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</row>
    <row r="50" spans="2:153" ht="13.5" thickBot="1" x14ac:dyDescent="0.25">
      <c r="B50" s="191"/>
      <c r="C50" s="19"/>
      <c r="D50" s="32" t="s">
        <v>13</v>
      </c>
      <c r="E50" s="14">
        <v>5.9171597633136093E-3</v>
      </c>
      <c r="F50" s="8">
        <v>1.1834319526627219E-2</v>
      </c>
      <c r="G50" s="15">
        <v>7.1005917159763315E-2</v>
      </c>
      <c r="H50" s="8">
        <v>0.16568047337278108</v>
      </c>
      <c r="I50" s="8">
        <v>0.13017751479289941</v>
      </c>
      <c r="J50" s="8">
        <v>0.13017751479289941</v>
      </c>
      <c r="K50" s="8">
        <v>0.26035502958579881</v>
      </c>
      <c r="L50" s="16">
        <v>0.22485207100591717</v>
      </c>
      <c r="M50" s="10">
        <v>1</v>
      </c>
      <c r="N50" s="18"/>
      <c r="O50" s="33" t="s">
        <v>10</v>
      </c>
      <c r="P50" s="33" t="s">
        <v>11</v>
      </c>
      <c r="Q50" s="34" t="s">
        <v>9</v>
      </c>
      <c r="U50" s="153"/>
      <c r="V50" s="134">
        <f>V48:PE48%</f>
        <v>0</v>
      </c>
      <c r="W50" s="132">
        <v>0.01</v>
      </c>
      <c r="X50" s="132">
        <v>0.02</v>
      </c>
      <c r="Y50" s="131">
        <v>0.03</v>
      </c>
      <c r="Z50" s="132">
        <v>0.04</v>
      </c>
      <c r="AA50" s="132">
        <v>0.05</v>
      </c>
      <c r="AB50" s="132">
        <v>0.06</v>
      </c>
      <c r="AC50" s="132">
        <v>7.0000000000000007E-2</v>
      </c>
      <c r="AD50" s="132">
        <v>0.08</v>
      </c>
      <c r="AE50" s="132">
        <v>0.09</v>
      </c>
      <c r="AF50" s="132">
        <v>0.1</v>
      </c>
      <c r="AG50" s="132">
        <v>0.11</v>
      </c>
      <c r="AH50" s="134">
        <v>0.12</v>
      </c>
      <c r="AI50" s="134">
        <v>0.13</v>
      </c>
      <c r="AJ50" s="134">
        <v>0.14000000000000001</v>
      </c>
      <c r="AK50" s="134">
        <v>0.15</v>
      </c>
      <c r="AL50" s="134">
        <v>0.16</v>
      </c>
      <c r="AM50" s="134">
        <v>0.17</v>
      </c>
      <c r="AN50" s="134">
        <v>0.18</v>
      </c>
      <c r="AO50" s="134">
        <v>0.19</v>
      </c>
      <c r="AP50" s="134">
        <v>0.2</v>
      </c>
      <c r="AQ50" s="134">
        <v>0.21</v>
      </c>
      <c r="AR50" s="134">
        <v>0.22</v>
      </c>
      <c r="AS50" s="134">
        <v>0.23</v>
      </c>
      <c r="AT50" s="134">
        <v>0.24</v>
      </c>
      <c r="AU50" s="134">
        <v>0.25</v>
      </c>
      <c r="AV50" s="134">
        <v>0.26</v>
      </c>
      <c r="AW50" s="134">
        <v>0.27</v>
      </c>
      <c r="AX50" s="134">
        <v>0.28000000000000003</v>
      </c>
      <c r="AY50" s="134">
        <v>0.28999999999999998</v>
      </c>
      <c r="AZ50" s="134">
        <v>0.3</v>
      </c>
      <c r="BA50" s="134">
        <v>0.31</v>
      </c>
      <c r="BB50" s="133">
        <v>0.32</v>
      </c>
      <c r="BC50" s="134">
        <v>0.33</v>
      </c>
      <c r="BD50" s="134">
        <v>0.34</v>
      </c>
      <c r="BE50" s="134">
        <v>0.35</v>
      </c>
      <c r="BF50" s="134">
        <v>0.36</v>
      </c>
      <c r="BG50" s="134">
        <v>0.37</v>
      </c>
      <c r="BH50" s="134">
        <v>0.38</v>
      </c>
      <c r="BI50" s="134">
        <v>0.39</v>
      </c>
      <c r="BJ50" s="134">
        <v>0.4</v>
      </c>
      <c r="BK50" s="134">
        <v>0.41</v>
      </c>
      <c r="BL50" s="134">
        <v>0.42</v>
      </c>
      <c r="BM50" s="134">
        <v>0.43</v>
      </c>
      <c r="BN50" s="134">
        <v>0.44</v>
      </c>
      <c r="BO50" s="134">
        <v>0.45</v>
      </c>
      <c r="BP50" s="134">
        <v>0.46</v>
      </c>
      <c r="BQ50" s="134">
        <v>0.47</v>
      </c>
      <c r="BR50" s="134">
        <v>0.48</v>
      </c>
      <c r="BS50" s="134">
        <v>0.49</v>
      </c>
      <c r="BT50" s="134">
        <v>0.5</v>
      </c>
      <c r="BU50" s="134">
        <v>0.51</v>
      </c>
      <c r="BV50" s="134">
        <v>0.52</v>
      </c>
      <c r="BW50" s="134">
        <v>0.53</v>
      </c>
      <c r="BX50" s="134">
        <v>0.54</v>
      </c>
      <c r="BY50" s="134">
        <v>0.55000000000000004</v>
      </c>
      <c r="BZ50" s="134">
        <v>0.56000000000000005</v>
      </c>
      <c r="CA50" s="134">
        <v>0.56999999999999995</v>
      </c>
      <c r="CB50" s="134">
        <v>0.57999999999999996</v>
      </c>
      <c r="CC50" s="134">
        <v>0.59</v>
      </c>
      <c r="CD50" s="134">
        <v>0.6</v>
      </c>
      <c r="CE50" s="134">
        <v>0.61</v>
      </c>
      <c r="CF50" s="134">
        <v>0.62</v>
      </c>
      <c r="CG50" s="134">
        <v>0.63</v>
      </c>
      <c r="CH50" s="134">
        <v>0.64</v>
      </c>
      <c r="CI50" s="134">
        <v>0.65</v>
      </c>
      <c r="CJ50" s="134">
        <v>0.66</v>
      </c>
      <c r="CK50" s="134">
        <v>0.67</v>
      </c>
      <c r="CL50" s="134">
        <v>0.68</v>
      </c>
      <c r="CM50" s="134">
        <v>0.69</v>
      </c>
      <c r="CN50" s="134">
        <v>0.7</v>
      </c>
      <c r="CO50" s="134">
        <v>0.71</v>
      </c>
      <c r="CP50" s="134">
        <v>0.72</v>
      </c>
      <c r="CQ50" s="134">
        <v>0.73</v>
      </c>
      <c r="CR50" s="134">
        <v>0.74</v>
      </c>
      <c r="CS50" s="134">
        <v>0.75</v>
      </c>
      <c r="CT50" s="134">
        <v>0.76</v>
      </c>
      <c r="CU50" s="134">
        <v>0.77</v>
      </c>
      <c r="CV50" s="134">
        <v>0.78</v>
      </c>
      <c r="CW50" s="134">
        <v>0.79</v>
      </c>
      <c r="CX50" s="134">
        <v>0.8</v>
      </c>
      <c r="CY50" s="134">
        <v>0.81</v>
      </c>
      <c r="CZ50" s="134">
        <v>0.82</v>
      </c>
      <c r="DA50" s="134">
        <v>0.83</v>
      </c>
      <c r="DB50" s="134">
        <v>0.84</v>
      </c>
      <c r="DC50" s="134">
        <v>0.85</v>
      </c>
      <c r="DD50" s="134">
        <v>0.86</v>
      </c>
      <c r="DE50" s="134">
        <v>0.87</v>
      </c>
      <c r="DF50" s="134">
        <v>0.88</v>
      </c>
      <c r="DG50" s="134">
        <v>0.89</v>
      </c>
      <c r="DH50" s="134">
        <v>0.9</v>
      </c>
      <c r="DI50" s="134">
        <v>0.91</v>
      </c>
      <c r="DJ50" s="134">
        <v>0.92</v>
      </c>
      <c r="DK50" s="134">
        <v>0.93</v>
      </c>
      <c r="DL50" s="134">
        <v>0.94</v>
      </c>
      <c r="DM50" s="134">
        <v>0.95</v>
      </c>
      <c r="DN50" s="134">
        <v>0.96</v>
      </c>
      <c r="DO50" s="134">
        <v>0.97</v>
      </c>
      <c r="DP50" s="134">
        <v>0.98</v>
      </c>
      <c r="DQ50" s="134">
        <v>0.99</v>
      </c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</row>
    <row r="51" spans="2:153" ht="13.5" thickBot="1" x14ac:dyDescent="0.25">
      <c r="B51" s="19"/>
      <c r="C51" s="19"/>
      <c r="D51" s="98">
        <f>G50</f>
        <v>7.1005917159763315E-2</v>
      </c>
      <c r="E51" s="94">
        <f>E50*E48</f>
        <v>1.4792899408284023E-2</v>
      </c>
      <c r="F51" s="94">
        <f>F50*F48</f>
        <v>2.3668639053254437E-2</v>
      </c>
      <c r="G51" s="94">
        <f t="shared" ref="G51:L51" si="9">G50*G48</f>
        <v>0</v>
      </c>
      <c r="H51" s="94">
        <f t="shared" si="9"/>
        <v>0.82840236686390534</v>
      </c>
      <c r="I51" s="94">
        <f t="shared" si="9"/>
        <v>1.6272189349112427</v>
      </c>
      <c r="J51" s="94">
        <f t="shared" si="9"/>
        <v>2.9289940828402368</v>
      </c>
      <c r="K51" s="94">
        <f t="shared" si="9"/>
        <v>8.4615384615384617</v>
      </c>
      <c r="L51" s="94">
        <f t="shared" si="9"/>
        <v>15.177514792899409</v>
      </c>
      <c r="M51" s="95">
        <f>SUM(E51:L51)</f>
        <v>29.062130177514796</v>
      </c>
      <c r="N51" s="96"/>
      <c r="O51" s="94">
        <f>M51</f>
        <v>29.062130177514796</v>
      </c>
      <c r="P51" s="97">
        <f>D51</f>
        <v>7.1005917159763315E-2</v>
      </c>
      <c r="Q51" s="69">
        <f>O51/P51</f>
        <v>409.29166666666669</v>
      </c>
      <c r="U51" s="153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</row>
    <row r="52" spans="2:153" ht="13.5" thickBot="1" x14ac:dyDescent="0.25">
      <c r="B52" s="19"/>
      <c r="C52" s="19"/>
      <c r="D52" s="25" t="s">
        <v>12</v>
      </c>
      <c r="E52" s="26">
        <f>F42-E42</f>
        <v>0.5</v>
      </c>
      <c r="F52" s="26">
        <f>F42-F42</f>
        <v>0</v>
      </c>
      <c r="G52" s="26">
        <f>G42-F42</f>
        <v>2</v>
      </c>
      <c r="H52" s="26">
        <f>H42-F42</f>
        <v>7</v>
      </c>
      <c r="I52" s="26">
        <f>I42-F42</f>
        <v>14.5</v>
      </c>
      <c r="J52" s="26">
        <f>J42-F42</f>
        <v>24.5</v>
      </c>
      <c r="K52" s="26">
        <f>K42-F42</f>
        <v>34.5</v>
      </c>
      <c r="L52" s="26">
        <f>L42-F42</f>
        <v>69.5</v>
      </c>
      <c r="M52" s="27"/>
      <c r="N52" s="28"/>
      <c r="O52" s="28"/>
      <c r="P52" s="28"/>
      <c r="Q52" s="29"/>
      <c r="U52" s="153"/>
      <c r="Z52" s="48"/>
      <c r="AA52" s="48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</row>
    <row r="53" spans="2:153" x14ac:dyDescent="0.2">
      <c r="B53" s="190" t="s">
        <v>33</v>
      </c>
      <c r="C53" s="19"/>
      <c r="D53" s="39"/>
      <c r="E53" s="11">
        <v>16</v>
      </c>
      <c r="F53" s="12">
        <v>38</v>
      </c>
      <c r="G53" s="4">
        <v>35</v>
      </c>
      <c r="H53" s="4">
        <v>23</v>
      </c>
      <c r="I53" s="4">
        <v>22</v>
      </c>
      <c r="J53" s="4">
        <v>14</v>
      </c>
      <c r="K53" s="4">
        <v>12</v>
      </c>
      <c r="L53" s="5">
        <v>8</v>
      </c>
      <c r="M53" s="6">
        <v>168</v>
      </c>
      <c r="N53" s="18"/>
      <c r="O53" s="89" t="s">
        <v>57</v>
      </c>
      <c r="P53" s="99" t="s">
        <v>58</v>
      </c>
      <c r="Q53" s="31"/>
      <c r="U53" s="153"/>
      <c r="Z53" s="48"/>
      <c r="AA53" s="48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</row>
    <row r="54" spans="2:153" ht="13.5" thickBot="1" x14ac:dyDescent="0.25">
      <c r="B54" s="191"/>
      <c r="C54" s="19"/>
      <c r="D54" s="32" t="s">
        <v>13</v>
      </c>
      <c r="E54" s="14">
        <v>9.5238095238095233E-2</v>
      </c>
      <c r="F54" s="15">
        <v>0.22619047619047619</v>
      </c>
      <c r="G54" s="21">
        <v>0.20833333333333334</v>
      </c>
      <c r="H54" s="8">
        <v>0.13690476190476192</v>
      </c>
      <c r="I54" s="8">
        <v>0.13095238095238096</v>
      </c>
      <c r="J54" s="8">
        <v>8.3333333333333329E-2</v>
      </c>
      <c r="K54" s="8">
        <v>7.1428571428571425E-2</v>
      </c>
      <c r="L54" s="16">
        <v>4.7619047619047616E-2</v>
      </c>
      <c r="M54" s="10">
        <v>1</v>
      </c>
      <c r="N54" s="18"/>
      <c r="O54" s="33" t="s">
        <v>10</v>
      </c>
      <c r="P54" s="33" t="s">
        <v>11</v>
      </c>
      <c r="Q54" s="34" t="s">
        <v>9</v>
      </c>
      <c r="U54" s="153"/>
      <c r="V54" s="134">
        <f>V50:PE50%</f>
        <v>0</v>
      </c>
      <c r="W54" s="131">
        <v>0.01</v>
      </c>
      <c r="X54" s="134">
        <v>0.02</v>
      </c>
      <c r="Y54" s="134">
        <v>0.03</v>
      </c>
      <c r="Z54" s="134">
        <v>0.04</v>
      </c>
      <c r="AA54" s="134">
        <v>0.05</v>
      </c>
      <c r="AB54" s="134">
        <v>0.06</v>
      </c>
      <c r="AC54" s="134">
        <v>7.0000000000000007E-2</v>
      </c>
      <c r="AD54" s="134">
        <v>0.08</v>
      </c>
      <c r="AE54" s="134">
        <v>0.09</v>
      </c>
      <c r="AF54" s="134">
        <v>0.1</v>
      </c>
      <c r="AG54" s="134">
        <v>0.11</v>
      </c>
      <c r="AH54" s="133">
        <v>0.12</v>
      </c>
      <c r="AI54" s="134">
        <v>0.13</v>
      </c>
      <c r="AJ54" s="134">
        <v>0.14000000000000001</v>
      </c>
      <c r="AK54" s="134">
        <v>0.15</v>
      </c>
      <c r="AL54" s="134">
        <v>0.16</v>
      </c>
      <c r="AM54" s="134">
        <v>0.17</v>
      </c>
      <c r="AN54" s="134">
        <v>0.18</v>
      </c>
      <c r="AO54" s="134">
        <v>0.19</v>
      </c>
      <c r="AP54" s="134">
        <v>0.2</v>
      </c>
      <c r="AQ54" s="134">
        <v>0.21</v>
      </c>
      <c r="AR54" s="134">
        <v>0.22</v>
      </c>
      <c r="AS54" s="134">
        <v>0.23</v>
      </c>
      <c r="AT54" s="134">
        <v>0.24</v>
      </c>
      <c r="AU54" s="134">
        <v>0.25</v>
      </c>
      <c r="AV54" s="134">
        <v>0.26</v>
      </c>
      <c r="AW54" s="134">
        <v>0.27</v>
      </c>
      <c r="AX54" s="134">
        <v>0.28000000000000003</v>
      </c>
      <c r="AY54" s="134">
        <v>0.28999999999999998</v>
      </c>
      <c r="AZ54" s="134">
        <v>0.3</v>
      </c>
      <c r="BA54" s="134">
        <v>0.31</v>
      </c>
      <c r="BB54" s="134">
        <v>0.32</v>
      </c>
      <c r="BC54" s="134">
        <v>0.33</v>
      </c>
      <c r="BD54" s="134">
        <v>0.34</v>
      </c>
      <c r="BE54" s="134">
        <v>0.35</v>
      </c>
      <c r="BF54" s="134">
        <v>0.36</v>
      </c>
      <c r="BG54" s="134">
        <v>0.37</v>
      </c>
      <c r="BH54" s="134">
        <v>0.38</v>
      </c>
      <c r="BI54" s="134">
        <v>0.39</v>
      </c>
      <c r="BJ54" s="134">
        <v>0.4</v>
      </c>
      <c r="BK54" s="134">
        <v>0.41</v>
      </c>
      <c r="BL54" s="134">
        <v>0.42</v>
      </c>
      <c r="BM54" s="134">
        <v>0.43</v>
      </c>
      <c r="BN54" s="134">
        <v>0.44</v>
      </c>
      <c r="BO54" s="134">
        <v>0.45</v>
      </c>
      <c r="BP54" s="134">
        <v>0.46</v>
      </c>
      <c r="BQ54" s="134">
        <v>0.47</v>
      </c>
      <c r="BR54" s="134">
        <v>0.48</v>
      </c>
      <c r="BS54" s="134">
        <v>0.49</v>
      </c>
      <c r="BT54" s="134">
        <v>0.5</v>
      </c>
      <c r="BU54" s="134">
        <v>0.51</v>
      </c>
      <c r="BV54" s="134">
        <v>0.52</v>
      </c>
      <c r="BW54" s="134">
        <v>0.53</v>
      </c>
      <c r="BX54" s="134">
        <v>0.54</v>
      </c>
      <c r="BY54" s="134">
        <v>0.55000000000000004</v>
      </c>
      <c r="BZ54" s="134">
        <v>0.56000000000000005</v>
      </c>
      <c r="CA54" s="134">
        <v>0.56999999999999995</v>
      </c>
      <c r="CB54" s="134">
        <v>0.57999999999999996</v>
      </c>
      <c r="CC54" s="134">
        <v>0.59</v>
      </c>
      <c r="CD54" s="134">
        <v>0.6</v>
      </c>
      <c r="CE54" s="134">
        <v>0.61</v>
      </c>
      <c r="CF54" s="134">
        <v>0.62</v>
      </c>
      <c r="CG54" s="134">
        <v>0.63</v>
      </c>
      <c r="CH54" s="134">
        <v>0.64</v>
      </c>
      <c r="CI54" s="134">
        <v>0.65</v>
      </c>
      <c r="CJ54" s="134">
        <v>0.66</v>
      </c>
      <c r="CK54" s="134">
        <v>0.67</v>
      </c>
      <c r="CL54" s="134">
        <v>0.68</v>
      </c>
      <c r="CM54" s="134">
        <v>0.69</v>
      </c>
      <c r="CN54" s="134">
        <v>0.7</v>
      </c>
      <c r="CO54" s="134">
        <v>0.71</v>
      </c>
      <c r="CP54" s="134">
        <v>0.72</v>
      </c>
      <c r="CQ54" s="134">
        <v>0.73</v>
      </c>
      <c r="CR54" s="134">
        <v>0.74</v>
      </c>
      <c r="CS54" s="134">
        <v>0.75</v>
      </c>
      <c r="CT54" s="134">
        <v>0.76</v>
      </c>
      <c r="CU54" s="134">
        <v>0.77</v>
      </c>
      <c r="CV54" s="134">
        <v>0.78</v>
      </c>
      <c r="CW54" s="134">
        <v>0.79</v>
      </c>
      <c r="CX54" s="134">
        <v>0.8</v>
      </c>
      <c r="CY54" s="134">
        <v>0.81</v>
      </c>
      <c r="CZ54" s="134">
        <v>0.82</v>
      </c>
      <c r="DA54" s="134">
        <v>0.83</v>
      </c>
      <c r="DB54" s="134">
        <v>0.84</v>
      </c>
      <c r="DC54" s="134">
        <v>0.85</v>
      </c>
      <c r="DD54" s="134">
        <v>0.86</v>
      </c>
      <c r="DE54" s="134">
        <v>0.87</v>
      </c>
      <c r="DF54" s="134">
        <v>0.88</v>
      </c>
      <c r="DG54" s="134">
        <v>0.89</v>
      </c>
      <c r="DH54" s="134">
        <v>0.9</v>
      </c>
      <c r="DI54" s="134">
        <v>0.91</v>
      </c>
      <c r="DJ54" s="134">
        <v>0.92</v>
      </c>
      <c r="DK54" s="134">
        <v>0.93</v>
      </c>
      <c r="DL54" s="134">
        <v>0.94</v>
      </c>
      <c r="DM54" s="134">
        <v>0.95</v>
      </c>
      <c r="DN54" s="134">
        <v>0.96</v>
      </c>
      <c r="DO54" s="134">
        <v>0.97</v>
      </c>
      <c r="DP54" s="134">
        <v>0.98</v>
      </c>
      <c r="DQ54" s="134">
        <v>0.99</v>
      </c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</row>
    <row r="55" spans="2:153" ht="13.5" thickBot="1" x14ac:dyDescent="0.25">
      <c r="B55" s="19"/>
      <c r="C55" s="19"/>
      <c r="D55" s="98">
        <f>G54</f>
        <v>0.20833333333333334</v>
      </c>
      <c r="E55" s="94">
        <f>E54*E52</f>
        <v>4.7619047619047616E-2</v>
      </c>
      <c r="F55" s="94">
        <f>F54*F52</f>
        <v>0</v>
      </c>
      <c r="G55" s="94">
        <f t="shared" ref="G55:L55" si="10">G54*G52</f>
        <v>0.41666666666666669</v>
      </c>
      <c r="H55" s="94">
        <f t="shared" si="10"/>
        <v>0.95833333333333348</v>
      </c>
      <c r="I55" s="94">
        <f t="shared" si="10"/>
        <v>1.8988095238095239</v>
      </c>
      <c r="J55" s="94">
        <f t="shared" si="10"/>
        <v>2.0416666666666665</v>
      </c>
      <c r="K55" s="94">
        <f t="shared" si="10"/>
        <v>2.464285714285714</v>
      </c>
      <c r="L55" s="94">
        <f t="shared" si="10"/>
        <v>3.3095238095238093</v>
      </c>
      <c r="M55" s="95">
        <f>SUM(E55:L55)</f>
        <v>11.136904761904763</v>
      </c>
      <c r="N55" s="96"/>
      <c r="O55" s="94">
        <f>M55</f>
        <v>11.136904761904763</v>
      </c>
      <c r="P55" s="97">
        <f>D55</f>
        <v>0.20833333333333334</v>
      </c>
      <c r="Q55" s="69">
        <f>O55/P55</f>
        <v>53.457142857142856</v>
      </c>
      <c r="U55" s="153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</row>
    <row r="56" spans="2:153" ht="13.5" thickBot="1" x14ac:dyDescent="0.25">
      <c r="B56" s="19"/>
      <c r="C56" s="19"/>
      <c r="D56" s="25" t="s">
        <v>12</v>
      </c>
      <c r="E56" s="26">
        <f>F42-E42</f>
        <v>0.5</v>
      </c>
      <c r="F56" s="26">
        <f>F42-F42</f>
        <v>0</v>
      </c>
      <c r="G56" s="26">
        <f>G42-F42</f>
        <v>2</v>
      </c>
      <c r="H56" s="26">
        <f>H42-F42</f>
        <v>7</v>
      </c>
      <c r="I56" s="26">
        <f>I42-F42</f>
        <v>14.5</v>
      </c>
      <c r="J56" s="26">
        <f>J42-F42</f>
        <v>24.5</v>
      </c>
      <c r="K56" s="26">
        <f>K42-F42</f>
        <v>34.5</v>
      </c>
      <c r="L56" s="26">
        <f>L42-F42</f>
        <v>69.5</v>
      </c>
      <c r="M56" s="27"/>
      <c r="N56" s="28"/>
      <c r="O56" s="28"/>
      <c r="P56" s="28"/>
      <c r="Q56" s="29"/>
      <c r="U56" s="153"/>
      <c r="Z56" s="48"/>
      <c r="AA56" s="48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</row>
    <row r="57" spans="2:153" x14ac:dyDescent="0.2">
      <c r="B57" s="190" t="s">
        <v>34</v>
      </c>
      <c r="C57" s="19"/>
      <c r="D57" s="39"/>
      <c r="E57" s="11">
        <v>1</v>
      </c>
      <c r="F57" s="12">
        <v>8</v>
      </c>
      <c r="G57" s="4">
        <v>32</v>
      </c>
      <c r="H57" s="4">
        <v>28</v>
      </c>
      <c r="I57" s="4">
        <v>27</v>
      </c>
      <c r="J57" s="4">
        <v>15</v>
      </c>
      <c r="K57" s="4">
        <v>30</v>
      </c>
      <c r="L57" s="5">
        <v>28</v>
      </c>
      <c r="M57" s="6">
        <v>169</v>
      </c>
      <c r="N57" s="18"/>
      <c r="O57" s="89" t="s">
        <v>57</v>
      </c>
      <c r="P57" s="99" t="s">
        <v>58</v>
      </c>
      <c r="Q57" s="31"/>
      <c r="U57" s="153"/>
      <c r="Z57" s="48"/>
      <c r="AA57" s="48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</row>
    <row r="58" spans="2:153" ht="13.5" thickBot="1" x14ac:dyDescent="0.25">
      <c r="B58" s="191"/>
      <c r="C58" s="19"/>
      <c r="D58" s="32" t="s">
        <v>13</v>
      </c>
      <c r="E58" s="14">
        <v>5.9171597633136093E-3</v>
      </c>
      <c r="F58" s="15">
        <v>4.7337278106508875E-2</v>
      </c>
      <c r="G58" s="21">
        <v>0.1893491124260355</v>
      </c>
      <c r="H58" s="8">
        <v>0.16568047337278108</v>
      </c>
      <c r="I58" s="8">
        <v>0.15976331360946747</v>
      </c>
      <c r="J58" s="8">
        <v>8.8757396449704137E-2</v>
      </c>
      <c r="K58" s="8">
        <v>0.17751479289940827</v>
      </c>
      <c r="L58" s="16">
        <v>0.16568047337278108</v>
      </c>
      <c r="M58" s="10">
        <v>1</v>
      </c>
      <c r="N58" s="18"/>
      <c r="O58" s="33" t="s">
        <v>10</v>
      </c>
      <c r="P58" s="33" t="s">
        <v>11</v>
      </c>
      <c r="Q58" s="34" t="s">
        <v>9</v>
      </c>
      <c r="U58" s="153"/>
      <c r="V58" s="134">
        <f>V52:PE52%</f>
        <v>0</v>
      </c>
      <c r="W58" s="131">
        <v>0.01</v>
      </c>
      <c r="X58" s="134">
        <v>0.02</v>
      </c>
      <c r="Y58" s="134">
        <v>0.03</v>
      </c>
      <c r="Z58" s="134">
        <v>0.04</v>
      </c>
      <c r="AA58" s="134">
        <v>0.05</v>
      </c>
      <c r="AB58" s="134">
        <v>0.06</v>
      </c>
      <c r="AC58" s="134">
        <v>7.0000000000000007E-2</v>
      </c>
      <c r="AD58" s="134">
        <v>0.08</v>
      </c>
      <c r="AE58" s="134">
        <v>0.09</v>
      </c>
      <c r="AF58" s="134">
        <v>0.1</v>
      </c>
      <c r="AG58" s="134">
        <v>0.11</v>
      </c>
      <c r="AH58" s="134">
        <v>0.12</v>
      </c>
      <c r="AI58" s="134">
        <v>0.13</v>
      </c>
      <c r="AJ58" s="134">
        <v>0.14000000000000001</v>
      </c>
      <c r="AK58" s="134">
        <v>0.15</v>
      </c>
      <c r="AL58" s="134">
        <v>0.16</v>
      </c>
      <c r="AM58" s="134">
        <v>0.17</v>
      </c>
      <c r="AN58" s="134">
        <v>0.18</v>
      </c>
      <c r="AO58" s="134">
        <v>0.19</v>
      </c>
      <c r="AP58" s="134">
        <v>0.2</v>
      </c>
      <c r="AQ58" s="134">
        <v>0.21</v>
      </c>
      <c r="AR58" s="134">
        <v>0.22</v>
      </c>
      <c r="AS58" s="134">
        <v>0.23</v>
      </c>
      <c r="AT58" s="134">
        <v>0.24</v>
      </c>
      <c r="AU58" s="133">
        <v>0.25</v>
      </c>
      <c r="AV58" s="134">
        <v>0.26</v>
      </c>
      <c r="AW58" s="134">
        <v>0.27</v>
      </c>
      <c r="AX58" s="134">
        <v>0.28000000000000003</v>
      </c>
      <c r="AY58" s="134">
        <v>0.28999999999999998</v>
      </c>
      <c r="AZ58" s="134">
        <v>0.3</v>
      </c>
      <c r="BA58" s="134">
        <v>0.31</v>
      </c>
      <c r="BB58" s="134">
        <v>0.32</v>
      </c>
      <c r="BC58" s="134">
        <v>0.33</v>
      </c>
      <c r="BD58" s="134">
        <v>0.34</v>
      </c>
      <c r="BE58" s="134">
        <v>0.35</v>
      </c>
      <c r="BF58" s="134">
        <v>0.36</v>
      </c>
      <c r="BG58" s="134">
        <v>0.37</v>
      </c>
      <c r="BH58" s="134">
        <v>0.38</v>
      </c>
      <c r="BI58" s="134">
        <v>0.39</v>
      </c>
      <c r="BJ58" s="134">
        <v>0.4</v>
      </c>
      <c r="BK58" s="134">
        <v>0.41</v>
      </c>
      <c r="BL58" s="134">
        <v>0.42</v>
      </c>
      <c r="BM58" s="134">
        <v>0.43</v>
      </c>
      <c r="BN58" s="134">
        <v>0.44</v>
      </c>
      <c r="BO58" s="134">
        <v>0.45</v>
      </c>
      <c r="BP58" s="134">
        <v>0.46</v>
      </c>
      <c r="BQ58" s="134">
        <v>0.47</v>
      </c>
      <c r="BR58" s="134">
        <v>0.48</v>
      </c>
      <c r="BS58" s="134">
        <v>0.49</v>
      </c>
      <c r="BT58" s="134">
        <v>0.5</v>
      </c>
      <c r="BU58" s="134">
        <v>0.51</v>
      </c>
      <c r="BV58" s="134">
        <v>0.52</v>
      </c>
      <c r="BW58" s="134">
        <v>0.53</v>
      </c>
      <c r="BX58" s="134">
        <v>0.54</v>
      </c>
      <c r="BY58" s="134">
        <v>0.55000000000000004</v>
      </c>
      <c r="BZ58" s="134">
        <v>0.56000000000000005</v>
      </c>
      <c r="CA58" s="134">
        <v>0.56999999999999995</v>
      </c>
      <c r="CB58" s="134">
        <v>0.57999999999999996</v>
      </c>
      <c r="CC58" s="134">
        <v>0.59</v>
      </c>
      <c r="CD58" s="134">
        <v>0.6</v>
      </c>
      <c r="CE58" s="134">
        <v>0.61</v>
      </c>
      <c r="CF58" s="134">
        <v>0.62</v>
      </c>
      <c r="CG58" s="134">
        <v>0.63</v>
      </c>
      <c r="CH58" s="134">
        <v>0.64</v>
      </c>
      <c r="CI58" s="134">
        <v>0.65</v>
      </c>
      <c r="CJ58" s="134">
        <v>0.66</v>
      </c>
      <c r="CK58" s="134">
        <v>0.67</v>
      </c>
      <c r="CL58" s="134">
        <v>0.68</v>
      </c>
      <c r="CM58" s="134">
        <v>0.69</v>
      </c>
      <c r="CN58" s="134">
        <v>0.7</v>
      </c>
      <c r="CO58" s="134">
        <v>0.71</v>
      </c>
      <c r="CP58" s="134">
        <v>0.72</v>
      </c>
      <c r="CQ58" s="134">
        <v>0.73</v>
      </c>
      <c r="CR58" s="134">
        <v>0.74</v>
      </c>
      <c r="CS58" s="134">
        <v>0.75</v>
      </c>
      <c r="CT58" s="134">
        <v>0.76</v>
      </c>
      <c r="CU58" s="134">
        <v>0.77</v>
      </c>
      <c r="CV58" s="134">
        <v>0.78</v>
      </c>
      <c r="CW58" s="134">
        <v>0.79</v>
      </c>
      <c r="CX58" s="134">
        <v>0.8</v>
      </c>
      <c r="CY58" s="134">
        <v>0.81</v>
      </c>
      <c r="CZ58" s="134">
        <v>0.82</v>
      </c>
      <c r="DA58" s="134">
        <v>0.83</v>
      </c>
      <c r="DB58" s="134">
        <v>0.84</v>
      </c>
      <c r="DC58" s="134">
        <v>0.85</v>
      </c>
      <c r="DD58" s="134">
        <v>0.86</v>
      </c>
      <c r="DE58" s="134">
        <v>0.87</v>
      </c>
      <c r="DF58" s="134">
        <v>0.88</v>
      </c>
      <c r="DG58" s="134">
        <v>0.89</v>
      </c>
      <c r="DH58" s="134">
        <v>0.9</v>
      </c>
      <c r="DI58" s="134">
        <v>0.91</v>
      </c>
      <c r="DJ58" s="134">
        <v>0.92</v>
      </c>
      <c r="DK58" s="134">
        <v>0.93</v>
      </c>
      <c r="DL58" s="134">
        <v>0.94</v>
      </c>
      <c r="DM58" s="134">
        <v>0.95</v>
      </c>
      <c r="DN58" s="134">
        <v>0.96</v>
      </c>
      <c r="DO58" s="134">
        <v>0.97</v>
      </c>
      <c r="DP58" s="134">
        <v>0.98</v>
      </c>
      <c r="DQ58" s="134">
        <v>0.99</v>
      </c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</row>
    <row r="59" spans="2:153" ht="13.5" thickBot="1" x14ac:dyDescent="0.25">
      <c r="B59" s="17"/>
      <c r="C59" s="19"/>
      <c r="D59" s="98">
        <f>G58</f>
        <v>0.1893491124260355</v>
      </c>
      <c r="E59" s="94">
        <f>E58*E56</f>
        <v>2.9585798816568047E-3</v>
      </c>
      <c r="F59" s="94">
        <f>F58*F56</f>
        <v>0</v>
      </c>
      <c r="G59" s="94">
        <f t="shared" ref="G59:L59" si="11">G58*G56</f>
        <v>0.378698224852071</v>
      </c>
      <c r="H59" s="94">
        <f t="shared" si="11"/>
        <v>1.1597633136094676</v>
      </c>
      <c r="I59" s="94">
        <f t="shared" si="11"/>
        <v>2.3165680473372783</v>
      </c>
      <c r="J59" s="94">
        <f t="shared" si="11"/>
        <v>2.1745562130177514</v>
      </c>
      <c r="K59" s="94">
        <f t="shared" si="11"/>
        <v>6.1242603550295858</v>
      </c>
      <c r="L59" s="94">
        <f t="shared" si="11"/>
        <v>11.514792899408285</v>
      </c>
      <c r="M59" s="95">
        <f>SUM(E59:L59)</f>
        <v>23.671597633136095</v>
      </c>
      <c r="N59" s="96"/>
      <c r="O59" s="94">
        <f>M59</f>
        <v>23.671597633136095</v>
      </c>
      <c r="P59" s="97">
        <f>D59</f>
        <v>0.1893491124260355</v>
      </c>
      <c r="Q59" s="69">
        <f>O59/P59</f>
        <v>125.015625</v>
      </c>
      <c r="R59" s="17"/>
      <c r="U59" s="153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</row>
    <row r="60" spans="2:153" ht="13.5" thickBot="1" x14ac:dyDescent="0.25">
      <c r="B60" s="17"/>
      <c r="C60" s="19"/>
      <c r="D60" s="25" t="s">
        <v>12</v>
      </c>
      <c r="E60" s="26">
        <f>E42-E42</f>
        <v>0</v>
      </c>
      <c r="F60" s="26">
        <f>F42-E42</f>
        <v>0.5</v>
      </c>
      <c r="G60" s="26">
        <f>G42-E42</f>
        <v>2.5</v>
      </c>
      <c r="H60" s="26">
        <f>H42-E42</f>
        <v>7.5</v>
      </c>
      <c r="I60" s="26">
        <f>I42-E42</f>
        <v>15</v>
      </c>
      <c r="J60" s="26">
        <f>J42-E42</f>
        <v>25</v>
      </c>
      <c r="K60" s="26">
        <f>K42-E42</f>
        <v>35</v>
      </c>
      <c r="L60" s="26">
        <f>L42-E42</f>
        <v>70</v>
      </c>
      <c r="M60" s="27"/>
      <c r="N60" s="28"/>
      <c r="O60" s="28"/>
      <c r="P60" s="28"/>
      <c r="Q60" s="29"/>
      <c r="R60" s="17"/>
      <c r="U60" s="153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</row>
    <row r="61" spans="2:153" x14ac:dyDescent="0.2">
      <c r="B61" s="194" t="s">
        <v>35</v>
      </c>
      <c r="C61" s="19"/>
      <c r="D61" s="39"/>
      <c r="E61" s="3">
        <v>6</v>
      </c>
      <c r="F61" s="4">
        <v>14</v>
      </c>
      <c r="G61" s="4">
        <v>35</v>
      </c>
      <c r="H61" s="4">
        <v>32</v>
      </c>
      <c r="I61" s="4">
        <v>31</v>
      </c>
      <c r="J61" s="4">
        <v>23</v>
      </c>
      <c r="K61" s="4">
        <v>16</v>
      </c>
      <c r="L61" s="5">
        <v>13</v>
      </c>
      <c r="M61" s="6">
        <v>170</v>
      </c>
      <c r="N61" s="18"/>
      <c r="O61" s="89" t="s">
        <v>57</v>
      </c>
      <c r="P61" s="99" t="s">
        <v>58</v>
      </c>
      <c r="Q61" s="31"/>
      <c r="U61" s="153"/>
      <c r="Z61" s="48"/>
      <c r="AA61" s="48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</row>
    <row r="62" spans="2:153" ht="13.5" thickBot="1" x14ac:dyDescent="0.25">
      <c r="B62" s="195"/>
      <c r="C62" s="19"/>
      <c r="D62" s="32" t="s">
        <v>13</v>
      </c>
      <c r="E62" s="7">
        <v>3.5294117647058823E-2</v>
      </c>
      <c r="F62" s="8">
        <v>8.2352941176470587E-2</v>
      </c>
      <c r="G62" s="8">
        <v>0.20588235294117646</v>
      </c>
      <c r="H62" s="8">
        <v>0.18823529411764706</v>
      </c>
      <c r="I62" s="8">
        <v>0.18235294117647058</v>
      </c>
      <c r="J62" s="8">
        <v>0.13529411764705881</v>
      </c>
      <c r="K62" s="8">
        <v>9.4117647058823528E-2</v>
      </c>
      <c r="L62" s="9">
        <v>7.6470588235294124E-2</v>
      </c>
      <c r="M62" s="10">
        <v>1</v>
      </c>
      <c r="N62" s="18"/>
      <c r="O62" s="33" t="s">
        <v>10</v>
      </c>
      <c r="P62" s="33" t="s">
        <v>11</v>
      </c>
      <c r="Q62" s="34" t="s">
        <v>9</v>
      </c>
      <c r="U62" s="153"/>
      <c r="V62" s="131">
        <v>0</v>
      </c>
      <c r="W62" s="134">
        <v>0.01</v>
      </c>
      <c r="X62" s="134">
        <v>0.02</v>
      </c>
      <c r="Y62" s="134">
        <v>0.03</v>
      </c>
      <c r="Z62" s="134">
        <v>0.04</v>
      </c>
      <c r="AA62" s="134">
        <v>0.05</v>
      </c>
      <c r="AB62" s="134">
        <v>0.06</v>
      </c>
      <c r="AC62" s="134">
        <v>7.0000000000000007E-2</v>
      </c>
      <c r="AD62" s="134">
        <v>0.08</v>
      </c>
      <c r="AE62" s="134">
        <v>0.09</v>
      </c>
      <c r="AF62" s="134">
        <v>0.1</v>
      </c>
      <c r="AG62" s="134">
        <v>0.11</v>
      </c>
      <c r="AH62" s="134">
        <v>0.12</v>
      </c>
      <c r="AI62" s="134">
        <v>0.13</v>
      </c>
      <c r="AJ62" s="134">
        <v>0.14000000000000001</v>
      </c>
      <c r="AK62" s="134">
        <v>0.15</v>
      </c>
      <c r="AL62" s="134">
        <v>0.16</v>
      </c>
      <c r="AM62" s="133">
        <v>0.17</v>
      </c>
      <c r="AN62" s="134">
        <v>0.18</v>
      </c>
      <c r="AO62" s="134">
        <v>0.19</v>
      </c>
      <c r="AP62" s="134">
        <v>0.2</v>
      </c>
      <c r="AQ62" s="134">
        <v>0.21</v>
      </c>
      <c r="AR62" s="134">
        <v>0.22</v>
      </c>
      <c r="AS62" s="134">
        <v>0.23</v>
      </c>
      <c r="AT62" s="134">
        <v>0.24</v>
      </c>
      <c r="AU62" s="134">
        <v>0.25</v>
      </c>
      <c r="AV62" s="134">
        <v>0.26</v>
      </c>
      <c r="AW62" s="134">
        <v>0.27</v>
      </c>
      <c r="AX62" s="134">
        <v>0.28000000000000003</v>
      </c>
      <c r="AY62" s="134">
        <v>0.28999999999999998</v>
      </c>
      <c r="AZ62" s="134">
        <v>0.3</v>
      </c>
      <c r="BA62" s="134">
        <v>0.31</v>
      </c>
      <c r="BB62" s="134">
        <v>0.32</v>
      </c>
      <c r="BC62" s="134">
        <v>0.33</v>
      </c>
      <c r="BD62" s="134">
        <v>0.34</v>
      </c>
      <c r="BE62" s="134">
        <v>0.35</v>
      </c>
      <c r="BF62" s="134">
        <v>0.36</v>
      </c>
      <c r="BG62" s="134">
        <v>0.37</v>
      </c>
      <c r="BH62" s="134">
        <v>0.38</v>
      </c>
      <c r="BI62" s="134">
        <v>0.39</v>
      </c>
      <c r="BJ62" s="134">
        <v>0.4</v>
      </c>
      <c r="BK62" s="134">
        <v>0.41</v>
      </c>
      <c r="BL62" s="134">
        <v>0.42</v>
      </c>
      <c r="BM62" s="134">
        <v>0.43</v>
      </c>
      <c r="BN62" s="134">
        <v>0.44</v>
      </c>
      <c r="BO62" s="134">
        <v>0.45</v>
      </c>
      <c r="BP62" s="134">
        <v>0.46</v>
      </c>
      <c r="BQ62" s="134">
        <v>0.47</v>
      </c>
      <c r="BR62" s="134">
        <v>0.48</v>
      </c>
      <c r="BS62" s="134">
        <v>0.49</v>
      </c>
      <c r="BT62" s="134">
        <v>0.5</v>
      </c>
      <c r="BU62" s="134">
        <v>0.51</v>
      </c>
      <c r="BV62" s="134">
        <v>0.52</v>
      </c>
      <c r="BW62" s="134">
        <v>0.53</v>
      </c>
      <c r="BX62" s="134">
        <v>0.54</v>
      </c>
      <c r="BY62" s="134">
        <v>0.55000000000000004</v>
      </c>
      <c r="BZ62" s="134">
        <v>0.56000000000000005</v>
      </c>
      <c r="CA62" s="134">
        <v>0.56999999999999995</v>
      </c>
      <c r="CB62" s="134">
        <v>0.57999999999999996</v>
      </c>
      <c r="CC62" s="134">
        <v>0.59</v>
      </c>
      <c r="CD62" s="134">
        <v>0.6</v>
      </c>
      <c r="CE62" s="134">
        <v>0.61</v>
      </c>
      <c r="CF62" s="134">
        <v>0.62</v>
      </c>
      <c r="CG62" s="134">
        <v>0.63</v>
      </c>
      <c r="CH62" s="134">
        <v>0.64</v>
      </c>
      <c r="CI62" s="134">
        <v>0.65</v>
      </c>
      <c r="CJ62" s="134">
        <v>0.66</v>
      </c>
      <c r="CK62" s="134">
        <v>0.67</v>
      </c>
      <c r="CL62" s="134">
        <v>0.68</v>
      </c>
      <c r="CM62" s="134">
        <v>0.69</v>
      </c>
      <c r="CN62" s="134">
        <v>0.7</v>
      </c>
      <c r="CO62" s="134">
        <v>0.71</v>
      </c>
      <c r="CP62" s="134">
        <v>0.72</v>
      </c>
      <c r="CQ62" s="134">
        <v>0.73</v>
      </c>
      <c r="CR62" s="134">
        <v>0.74</v>
      </c>
      <c r="CS62" s="134">
        <v>0.75</v>
      </c>
      <c r="CT62" s="134">
        <v>0.76</v>
      </c>
      <c r="CU62" s="134">
        <v>0.77</v>
      </c>
      <c r="CV62" s="134">
        <v>0.78</v>
      </c>
      <c r="CW62" s="134">
        <v>0.79</v>
      </c>
      <c r="CX62" s="134">
        <v>0.8</v>
      </c>
      <c r="CY62" s="134">
        <v>0.81</v>
      </c>
      <c r="CZ62" s="134">
        <v>0.82</v>
      </c>
      <c r="DA62" s="134">
        <v>0.83</v>
      </c>
      <c r="DB62" s="134">
        <v>0.84</v>
      </c>
      <c r="DC62" s="134">
        <v>0.85</v>
      </c>
      <c r="DD62" s="134">
        <v>0.86</v>
      </c>
      <c r="DE62" s="134">
        <v>0.87</v>
      </c>
      <c r="DF62" s="134">
        <v>0.88</v>
      </c>
      <c r="DG62" s="134">
        <v>0.89</v>
      </c>
      <c r="DH62" s="134">
        <v>0.9</v>
      </c>
      <c r="DI62" s="134">
        <v>0.91</v>
      </c>
      <c r="DJ62" s="134">
        <v>0.92</v>
      </c>
      <c r="DK62" s="134">
        <v>0.93</v>
      </c>
      <c r="DL62" s="134">
        <v>0.94</v>
      </c>
      <c r="DM62" s="134">
        <v>0.95</v>
      </c>
      <c r="DN62" s="134">
        <v>0.96</v>
      </c>
      <c r="DO62" s="134">
        <v>0.97</v>
      </c>
      <c r="DP62" s="134">
        <v>0.98</v>
      </c>
      <c r="DQ62" s="134">
        <v>0.99</v>
      </c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</row>
    <row r="63" spans="2:153" ht="13.5" thickBot="1" x14ac:dyDescent="0.25">
      <c r="B63" s="19"/>
      <c r="C63" s="19"/>
      <c r="D63" s="98">
        <f>E62</f>
        <v>3.5294117647058823E-2</v>
      </c>
      <c r="E63" s="94">
        <f>E62*E60</f>
        <v>0</v>
      </c>
      <c r="F63" s="94">
        <f>F62*F60</f>
        <v>4.1176470588235294E-2</v>
      </c>
      <c r="G63" s="94">
        <f t="shared" ref="G63:L63" si="12">G62*G60</f>
        <v>0.51470588235294112</v>
      </c>
      <c r="H63" s="94">
        <f t="shared" si="12"/>
        <v>1.4117647058823528</v>
      </c>
      <c r="I63" s="94">
        <f t="shared" si="12"/>
        <v>2.7352941176470589</v>
      </c>
      <c r="J63" s="94">
        <f t="shared" si="12"/>
        <v>3.3823529411764706</v>
      </c>
      <c r="K63" s="94">
        <f t="shared" si="12"/>
        <v>3.2941176470588234</v>
      </c>
      <c r="L63" s="94">
        <f t="shared" si="12"/>
        <v>5.3529411764705888</v>
      </c>
      <c r="M63" s="95">
        <f>SUM(E63:L63)</f>
        <v>16.732352941176472</v>
      </c>
      <c r="N63" s="96"/>
      <c r="O63" s="94">
        <f>M63</f>
        <v>16.732352941176472</v>
      </c>
      <c r="P63" s="97">
        <f>D63</f>
        <v>3.5294117647058823E-2</v>
      </c>
      <c r="Q63" s="69">
        <f>O63/P63</f>
        <v>474.08333333333337</v>
      </c>
      <c r="U63" s="153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</row>
    <row r="64" spans="2:153" ht="13.5" thickBot="1" x14ac:dyDescent="0.25">
      <c r="B64" s="84"/>
      <c r="C64" s="19"/>
      <c r="D64" s="25" t="s">
        <v>12</v>
      </c>
      <c r="E64" s="26">
        <f>F42-E42</f>
        <v>0.5</v>
      </c>
      <c r="F64" s="26">
        <f>F42-F42</f>
        <v>0</v>
      </c>
      <c r="G64" s="26">
        <f>G42-F42</f>
        <v>2</v>
      </c>
      <c r="H64" s="26">
        <f>H42-F42</f>
        <v>7</v>
      </c>
      <c r="I64" s="26">
        <f>I42-F42</f>
        <v>14.5</v>
      </c>
      <c r="J64" s="26">
        <f>J42-F42</f>
        <v>24.5</v>
      </c>
      <c r="K64" s="26">
        <f>K42-6</f>
        <v>29</v>
      </c>
      <c r="L64" s="26">
        <f>L42-F42</f>
        <v>69.5</v>
      </c>
      <c r="M64" s="27"/>
      <c r="N64" s="28"/>
      <c r="O64" s="28"/>
      <c r="P64" s="28"/>
      <c r="Q64" s="29"/>
      <c r="R64" s="19"/>
      <c r="U64" s="153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</row>
    <row r="65" spans="2:153" x14ac:dyDescent="0.2">
      <c r="B65" s="190" t="s">
        <v>36</v>
      </c>
      <c r="C65" s="19"/>
      <c r="D65" s="39"/>
      <c r="E65" s="11">
        <v>1</v>
      </c>
      <c r="F65" s="12">
        <v>23</v>
      </c>
      <c r="G65" s="4">
        <v>28</v>
      </c>
      <c r="H65" s="4">
        <v>17</v>
      </c>
      <c r="I65" s="4">
        <v>17</v>
      </c>
      <c r="J65" s="4">
        <v>11</v>
      </c>
      <c r="K65" s="4">
        <v>28</v>
      </c>
      <c r="L65" s="5">
        <v>41</v>
      </c>
      <c r="M65" s="6">
        <v>166</v>
      </c>
      <c r="N65" s="18"/>
      <c r="O65" s="89" t="s">
        <v>57</v>
      </c>
      <c r="P65" s="99" t="s">
        <v>58</v>
      </c>
      <c r="Q65" s="31"/>
      <c r="U65" s="153"/>
      <c r="Z65" s="48"/>
      <c r="AA65" s="48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</row>
    <row r="66" spans="2:153" ht="13.5" thickBot="1" x14ac:dyDescent="0.25">
      <c r="B66" s="191"/>
      <c r="D66" s="32" t="s">
        <v>13</v>
      </c>
      <c r="E66" s="14">
        <v>6.024096385542169E-3</v>
      </c>
      <c r="F66" s="15">
        <v>0.13855421686746988</v>
      </c>
      <c r="G66" s="8">
        <v>0.16867469879518071</v>
      </c>
      <c r="H66" s="8">
        <v>0.10240963855421686</v>
      </c>
      <c r="I66" s="8">
        <v>0.10240963855421686</v>
      </c>
      <c r="J66" s="8">
        <v>6.6265060240963861E-2</v>
      </c>
      <c r="K66" s="8">
        <v>0.16867469879518071</v>
      </c>
      <c r="L66" s="9">
        <v>0.24698795180722891</v>
      </c>
      <c r="M66" s="10">
        <v>1</v>
      </c>
      <c r="N66" s="18"/>
      <c r="O66" s="33" t="s">
        <v>10</v>
      </c>
      <c r="P66" s="33" t="s">
        <v>11</v>
      </c>
      <c r="Q66" s="34" t="s">
        <v>9</v>
      </c>
      <c r="U66" s="153"/>
      <c r="V66" s="134">
        <f>V56:PE56%</f>
        <v>0</v>
      </c>
      <c r="W66" s="131">
        <v>0.01</v>
      </c>
      <c r="X66" s="134">
        <v>0.02</v>
      </c>
      <c r="Y66" s="134">
        <v>0.03</v>
      </c>
      <c r="Z66" s="134">
        <v>0.04</v>
      </c>
      <c r="AA66" s="134">
        <v>0.05</v>
      </c>
      <c r="AB66" s="134">
        <v>0.06</v>
      </c>
      <c r="AC66" s="134">
        <v>7.0000000000000007E-2</v>
      </c>
      <c r="AD66" s="134">
        <v>0.08</v>
      </c>
      <c r="AE66" s="134">
        <v>0.09</v>
      </c>
      <c r="AF66" s="134">
        <v>0.1</v>
      </c>
      <c r="AG66" s="134">
        <v>0.11</v>
      </c>
      <c r="AH66" s="134">
        <v>0.12</v>
      </c>
      <c r="AI66" s="134">
        <v>0.13</v>
      </c>
      <c r="AJ66" s="134">
        <v>0.14000000000000001</v>
      </c>
      <c r="AK66" s="134">
        <v>0.15</v>
      </c>
      <c r="AL66" s="134">
        <v>0.16</v>
      </c>
      <c r="AM66" s="134">
        <v>0.17</v>
      </c>
      <c r="AN66" s="134">
        <v>0.18</v>
      </c>
      <c r="AO66" s="134">
        <v>0.19</v>
      </c>
      <c r="AP66" s="134">
        <v>0.2</v>
      </c>
      <c r="AQ66" s="134">
        <v>0.21</v>
      </c>
      <c r="AR66" s="134">
        <v>0.22</v>
      </c>
      <c r="AS66" s="134">
        <v>0.23</v>
      </c>
      <c r="AT66" s="134">
        <v>0.24</v>
      </c>
      <c r="AU66" s="134">
        <v>0.25</v>
      </c>
      <c r="AV66" s="134">
        <v>0.26</v>
      </c>
      <c r="AW66" s="133">
        <v>0.27</v>
      </c>
      <c r="AX66" s="134">
        <v>0.28000000000000003</v>
      </c>
      <c r="AY66" s="134">
        <v>0.28999999999999998</v>
      </c>
      <c r="AZ66" s="134">
        <v>0.3</v>
      </c>
      <c r="BA66" s="134">
        <v>0.31</v>
      </c>
      <c r="BB66" s="134">
        <v>0.32</v>
      </c>
      <c r="BC66" s="134">
        <v>0.33</v>
      </c>
      <c r="BD66" s="134">
        <v>0.34</v>
      </c>
      <c r="BE66" s="134">
        <v>0.35</v>
      </c>
      <c r="BF66" s="134">
        <v>0.36</v>
      </c>
      <c r="BG66" s="134">
        <v>0.37</v>
      </c>
      <c r="BH66" s="134">
        <v>0.38</v>
      </c>
      <c r="BI66" s="134">
        <v>0.39</v>
      </c>
      <c r="BJ66" s="134">
        <v>0.4</v>
      </c>
      <c r="BK66" s="134">
        <v>0.41</v>
      </c>
      <c r="BL66" s="134">
        <v>0.42</v>
      </c>
      <c r="BM66" s="134">
        <v>0.43</v>
      </c>
      <c r="BN66" s="134">
        <v>0.44</v>
      </c>
      <c r="BO66" s="134">
        <v>0.45</v>
      </c>
      <c r="BP66" s="134">
        <v>0.46</v>
      </c>
      <c r="BQ66" s="134">
        <v>0.47</v>
      </c>
      <c r="BR66" s="134">
        <v>0.48</v>
      </c>
      <c r="BS66" s="134">
        <v>0.49</v>
      </c>
      <c r="BT66" s="134">
        <v>0.5</v>
      </c>
      <c r="BU66" s="134">
        <v>0.51</v>
      </c>
      <c r="BV66" s="134">
        <v>0.52</v>
      </c>
      <c r="BW66" s="134">
        <v>0.53</v>
      </c>
      <c r="BX66" s="134">
        <v>0.54</v>
      </c>
      <c r="BY66" s="134">
        <v>0.55000000000000004</v>
      </c>
      <c r="BZ66" s="134">
        <v>0.56000000000000005</v>
      </c>
      <c r="CA66" s="134">
        <v>0.56999999999999995</v>
      </c>
      <c r="CB66" s="134">
        <v>0.57999999999999996</v>
      </c>
      <c r="CC66" s="134">
        <v>0.59</v>
      </c>
      <c r="CD66" s="134">
        <v>0.6</v>
      </c>
      <c r="CE66" s="134">
        <v>0.61</v>
      </c>
      <c r="CF66" s="134">
        <v>0.62</v>
      </c>
      <c r="CG66" s="134">
        <v>0.63</v>
      </c>
      <c r="CH66" s="134">
        <v>0.64</v>
      </c>
      <c r="CI66" s="134">
        <v>0.65</v>
      </c>
      <c r="CJ66" s="134">
        <v>0.66</v>
      </c>
      <c r="CK66" s="134">
        <v>0.67</v>
      </c>
      <c r="CL66" s="134">
        <v>0.68</v>
      </c>
      <c r="CM66" s="134">
        <v>0.69</v>
      </c>
      <c r="CN66" s="134">
        <v>0.7</v>
      </c>
      <c r="CO66" s="134">
        <v>0.71</v>
      </c>
      <c r="CP66" s="134">
        <v>0.72</v>
      </c>
      <c r="CQ66" s="134">
        <v>0.73</v>
      </c>
      <c r="CR66" s="134">
        <v>0.74</v>
      </c>
      <c r="CS66" s="134">
        <v>0.75</v>
      </c>
      <c r="CT66" s="134">
        <v>0.76</v>
      </c>
      <c r="CU66" s="134">
        <v>0.77</v>
      </c>
      <c r="CV66" s="134">
        <v>0.78</v>
      </c>
      <c r="CW66" s="134">
        <v>0.79</v>
      </c>
      <c r="CX66" s="134">
        <v>0.8</v>
      </c>
      <c r="CY66" s="134">
        <v>0.81</v>
      </c>
      <c r="CZ66" s="134">
        <v>0.82</v>
      </c>
      <c r="DA66" s="134">
        <v>0.83</v>
      </c>
      <c r="DB66" s="134">
        <v>0.84</v>
      </c>
      <c r="DC66" s="134">
        <v>0.85</v>
      </c>
      <c r="DD66" s="134">
        <v>0.86</v>
      </c>
      <c r="DE66" s="134">
        <v>0.87</v>
      </c>
      <c r="DF66" s="134">
        <v>0.88</v>
      </c>
      <c r="DG66" s="134">
        <v>0.89</v>
      </c>
      <c r="DH66" s="134">
        <v>0.9</v>
      </c>
      <c r="DI66" s="134">
        <v>0.91</v>
      </c>
      <c r="DJ66" s="134">
        <v>0.92</v>
      </c>
      <c r="DK66" s="134">
        <v>0.93</v>
      </c>
      <c r="DL66" s="134">
        <v>0.94</v>
      </c>
      <c r="DM66" s="134">
        <v>0.95</v>
      </c>
      <c r="DN66" s="134">
        <v>0.96</v>
      </c>
      <c r="DO66" s="134">
        <v>0.97</v>
      </c>
      <c r="DP66" s="134">
        <v>0.98</v>
      </c>
      <c r="DQ66" s="134">
        <v>0.99</v>
      </c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</row>
    <row r="67" spans="2:153" ht="13.5" thickBot="1" x14ac:dyDescent="0.25">
      <c r="B67" s="19"/>
      <c r="D67" s="98">
        <f>G66</f>
        <v>0.16867469879518071</v>
      </c>
      <c r="E67" s="94">
        <f>E66*E64</f>
        <v>3.0120481927710845E-3</v>
      </c>
      <c r="F67" s="94">
        <f>F66*F64</f>
        <v>0</v>
      </c>
      <c r="G67" s="94">
        <f t="shared" ref="G67:L67" si="13">G66*G64</f>
        <v>0.33734939759036142</v>
      </c>
      <c r="H67" s="94">
        <f t="shared" si="13"/>
        <v>0.7168674698795181</v>
      </c>
      <c r="I67" s="94">
        <f t="shared" si="13"/>
        <v>1.4849397590361446</v>
      </c>
      <c r="J67" s="94">
        <f t="shared" si="13"/>
        <v>1.6234939759036147</v>
      </c>
      <c r="K67" s="94">
        <f t="shared" si="13"/>
        <v>4.8915662650602405</v>
      </c>
      <c r="L67" s="94">
        <f t="shared" si="13"/>
        <v>17.16566265060241</v>
      </c>
      <c r="M67" s="95">
        <f>SUM(E67:L67)</f>
        <v>26.222891566265062</v>
      </c>
      <c r="N67" s="96"/>
      <c r="O67" s="94">
        <f>M67</f>
        <v>26.222891566265062</v>
      </c>
      <c r="P67" s="97">
        <f>D67</f>
        <v>0.16867469879518071</v>
      </c>
      <c r="Q67" s="69">
        <f>O67/P67</f>
        <v>155.46428571428572</v>
      </c>
      <c r="R67" s="20"/>
      <c r="U67" s="153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</row>
    <row r="68" spans="2:153" ht="13.5" thickBot="1" x14ac:dyDescent="0.25">
      <c r="B68" s="19"/>
      <c r="D68" s="25" t="s">
        <v>12</v>
      </c>
      <c r="E68" s="26">
        <f>E42-E42</f>
        <v>0</v>
      </c>
      <c r="F68" s="26">
        <f>F42-E42</f>
        <v>0.5</v>
      </c>
      <c r="G68" s="26">
        <f>G42-E42</f>
        <v>2.5</v>
      </c>
      <c r="H68" s="26">
        <f>H42-E42</f>
        <v>7.5</v>
      </c>
      <c r="I68" s="26">
        <f>I42-E42</f>
        <v>15</v>
      </c>
      <c r="J68" s="26">
        <f>J42-E42</f>
        <v>25</v>
      </c>
      <c r="K68" s="26">
        <f>K42-E42</f>
        <v>35</v>
      </c>
      <c r="L68" s="26">
        <f>L42-E42</f>
        <v>70</v>
      </c>
      <c r="M68" s="27"/>
      <c r="N68" s="28"/>
      <c r="O68" s="28"/>
      <c r="P68" s="28"/>
      <c r="Q68" s="29"/>
      <c r="U68" s="153"/>
      <c r="Z68" s="48"/>
      <c r="AA68" s="48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</row>
    <row r="69" spans="2:153" x14ac:dyDescent="0.2">
      <c r="B69" s="190" t="s">
        <v>37</v>
      </c>
      <c r="D69" s="39"/>
      <c r="E69" s="3">
        <v>13</v>
      </c>
      <c r="F69" s="4">
        <v>41</v>
      </c>
      <c r="G69" s="4">
        <v>40</v>
      </c>
      <c r="H69" s="4">
        <v>23</v>
      </c>
      <c r="I69" s="4">
        <v>22</v>
      </c>
      <c r="J69" s="4">
        <v>11</v>
      </c>
      <c r="K69" s="4">
        <v>18</v>
      </c>
      <c r="L69" s="5">
        <v>1</v>
      </c>
      <c r="M69" s="6">
        <v>169</v>
      </c>
      <c r="N69" s="18"/>
      <c r="O69" s="89" t="s">
        <v>57</v>
      </c>
      <c r="P69" s="99" t="s">
        <v>58</v>
      </c>
      <c r="Q69" s="31"/>
      <c r="U69" s="153"/>
      <c r="Z69" s="48"/>
      <c r="AA69" s="48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</row>
    <row r="70" spans="2:153" ht="13.5" thickBot="1" x14ac:dyDescent="0.25">
      <c r="B70" s="191"/>
      <c r="D70" s="32" t="s">
        <v>13</v>
      </c>
      <c r="E70" s="7">
        <v>7.6923076923076927E-2</v>
      </c>
      <c r="F70" s="8">
        <v>0.24260355029585798</v>
      </c>
      <c r="G70" s="8">
        <v>0.23668639053254437</v>
      </c>
      <c r="H70" s="8">
        <v>0.13609467455621302</v>
      </c>
      <c r="I70" s="8">
        <v>0.13017751479289941</v>
      </c>
      <c r="J70" s="8">
        <v>6.5088757396449703E-2</v>
      </c>
      <c r="K70" s="8">
        <v>0.10650887573964497</v>
      </c>
      <c r="L70" s="9">
        <v>5.9171597633136093E-3</v>
      </c>
      <c r="M70" s="10">
        <v>1</v>
      </c>
      <c r="N70" s="18"/>
      <c r="O70" s="33" t="s">
        <v>10</v>
      </c>
      <c r="P70" s="33" t="s">
        <v>11</v>
      </c>
      <c r="Q70" s="34" t="s">
        <v>9</v>
      </c>
      <c r="U70" s="153"/>
      <c r="V70" s="131">
        <v>0</v>
      </c>
      <c r="W70" s="134">
        <v>0.01</v>
      </c>
      <c r="X70" s="134">
        <v>0.02</v>
      </c>
      <c r="Y70" s="134">
        <v>0.03</v>
      </c>
      <c r="Z70" s="134">
        <v>0.04</v>
      </c>
      <c r="AA70" s="134">
        <v>0.05</v>
      </c>
      <c r="AB70" s="134">
        <v>0.06</v>
      </c>
      <c r="AC70" s="134">
        <v>7.0000000000000007E-2</v>
      </c>
      <c r="AD70" s="134">
        <v>0.08</v>
      </c>
      <c r="AE70" s="133">
        <v>0.09</v>
      </c>
      <c r="AF70" s="134">
        <v>0.1</v>
      </c>
      <c r="AG70" s="134">
        <v>0.11</v>
      </c>
      <c r="AH70" s="134">
        <v>0.12</v>
      </c>
      <c r="AI70" s="134">
        <v>0.13</v>
      </c>
      <c r="AJ70" s="134">
        <v>0.14000000000000001</v>
      </c>
      <c r="AK70" s="134">
        <v>0.15</v>
      </c>
      <c r="AL70" s="134">
        <v>0.16</v>
      </c>
      <c r="AM70" s="134">
        <v>0.17</v>
      </c>
      <c r="AN70" s="134">
        <v>0.18</v>
      </c>
      <c r="AO70" s="134">
        <v>0.19</v>
      </c>
      <c r="AP70" s="134">
        <v>0.2</v>
      </c>
      <c r="AQ70" s="134">
        <v>0.21</v>
      </c>
      <c r="AR70" s="134">
        <v>0.22</v>
      </c>
      <c r="AS70" s="134">
        <v>0.23</v>
      </c>
      <c r="AT70" s="134">
        <v>0.24</v>
      </c>
      <c r="AU70" s="134">
        <v>0.25</v>
      </c>
      <c r="AV70" s="134">
        <v>0.26</v>
      </c>
      <c r="AW70" s="134">
        <v>0.27</v>
      </c>
      <c r="AX70" s="134">
        <v>0.28000000000000003</v>
      </c>
      <c r="AY70" s="134">
        <v>0.28999999999999998</v>
      </c>
      <c r="AZ70" s="134">
        <v>0.3</v>
      </c>
      <c r="BA70" s="134">
        <v>0.31</v>
      </c>
      <c r="BB70" s="134">
        <v>0.32</v>
      </c>
      <c r="BC70" s="134">
        <v>0.33</v>
      </c>
      <c r="BD70" s="134">
        <v>0.34</v>
      </c>
      <c r="BE70" s="134">
        <v>0.35</v>
      </c>
      <c r="BF70" s="134">
        <v>0.36</v>
      </c>
      <c r="BG70" s="134">
        <v>0.37</v>
      </c>
      <c r="BH70" s="134">
        <v>0.38</v>
      </c>
      <c r="BI70" s="134">
        <v>0.39</v>
      </c>
      <c r="BJ70" s="134">
        <v>0.4</v>
      </c>
      <c r="BK70" s="134">
        <v>0.41</v>
      </c>
      <c r="BL70" s="134">
        <v>0.42</v>
      </c>
      <c r="BM70" s="134">
        <v>0.43</v>
      </c>
      <c r="BN70" s="134">
        <v>0.44</v>
      </c>
      <c r="BO70" s="134">
        <v>0.45</v>
      </c>
      <c r="BP70" s="134">
        <v>0.46</v>
      </c>
      <c r="BQ70" s="134">
        <v>0.47</v>
      </c>
      <c r="BR70" s="134">
        <v>0.48</v>
      </c>
      <c r="BS70" s="134">
        <v>0.49</v>
      </c>
      <c r="BT70" s="134">
        <v>0.5</v>
      </c>
      <c r="BU70" s="134">
        <v>0.51</v>
      </c>
      <c r="BV70" s="134">
        <v>0.52</v>
      </c>
      <c r="BW70" s="134">
        <v>0.53</v>
      </c>
      <c r="BX70" s="134">
        <v>0.54</v>
      </c>
      <c r="BY70" s="134">
        <v>0.55000000000000004</v>
      </c>
      <c r="BZ70" s="134">
        <v>0.56000000000000005</v>
      </c>
      <c r="CA70" s="134">
        <v>0.56999999999999995</v>
      </c>
      <c r="CB70" s="134">
        <v>0.57999999999999996</v>
      </c>
      <c r="CC70" s="134">
        <v>0.59</v>
      </c>
      <c r="CD70" s="134">
        <v>0.6</v>
      </c>
      <c r="CE70" s="134">
        <v>0.61</v>
      </c>
      <c r="CF70" s="134">
        <v>0.62</v>
      </c>
      <c r="CG70" s="134">
        <v>0.63</v>
      </c>
      <c r="CH70" s="134">
        <v>0.64</v>
      </c>
      <c r="CI70" s="134">
        <v>0.65</v>
      </c>
      <c r="CJ70" s="134">
        <v>0.66</v>
      </c>
      <c r="CK70" s="134">
        <v>0.67</v>
      </c>
      <c r="CL70" s="134">
        <v>0.68</v>
      </c>
      <c r="CM70" s="134">
        <v>0.69</v>
      </c>
      <c r="CN70" s="134">
        <v>0.7</v>
      </c>
      <c r="CO70" s="134">
        <v>0.71</v>
      </c>
      <c r="CP70" s="134">
        <v>0.72</v>
      </c>
      <c r="CQ70" s="134">
        <v>0.73</v>
      </c>
      <c r="CR70" s="134">
        <v>0.74</v>
      </c>
      <c r="CS70" s="134">
        <v>0.75</v>
      </c>
      <c r="CT70" s="134">
        <v>0.76</v>
      </c>
      <c r="CU70" s="134">
        <v>0.77</v>
      </c>
      <c r="CV70" s="134">
        <v>0.78</v>
      </c>
      <c r="CW70" s="134">
        <v>0.79</v>
      </c>
      <c r="CX70" s="134">
        <v>0.8</v>
      </c>
      <c r="CY70" s="134">
        <v>0.81</v>
      </c>
      <c r="CZ70" s="134">
        <v>0.82</v>
      </c>
      <c r="DA70" s="134">
        <v>0.83</v>
      </c>
      <c r="DB70" s="134">
        <v>0.84</v>
      </c>
      <c r="DC70" s="134">
        <v>0.85</v>
      </c>
      <c r="DD70" s="134">
        <v>0.86</v>
      </c>
      <c r="DE70" s="134">
        <v>0.87</v>
      </c>
      <c r="DF70" s="134">
        <v>0.88</v>
      </c>
      <c r="DG70" s="134">
        <v>0.89</v>
      </c>
      <c r="DH70" s="134">
        <v>0.9</v>
      </c>
      <c r="DI70" s="134">
        <v>0.91</v>
      </c>
      <c r="DJ70" s="134">
        <v>0.92</v>
      </c>
      <c r="DK70" s="134">
        <v>0.93</v>
      </c>
      <c r="DL70" s="134">
        <v>0.94</v>
      </c>
      <c r="DM70" s="134">
        <v>0.95</v>
      </c>
      <c r="DN70" s="134">
        <v>0.96</v>
      </c>
      <c r="DO70" s="134">
        <v>0.97</v>
      </c>
      <c r="DP70" s="134">
        <v>0.98</v>
      </c>
      <c r="DQ70" s="134">
        <v>0.99</v>
      </c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</row>
    <row r="71" spans="2:153" ht="13.5" thickBot="1" x14ac:dyDescent="0.25">
      <c r="B71" s="19"/>
      <c r="D71" s="98">
        <f>E70</f>
        <v>7.6923076923076927E-2</v>
      </c>
      <c r="E71" s="94">
        <f>E70*E68</f>
        <v>0</v>
      </c>
      <c r="F71" s="94">
        <f>F70*F68</f>
        <v>0.12130177514792899</v>
      </c>
      <c r="G71" s="94">
        <f t="shared" ref="G71:L71" si="14">G70*G68</f>
        <v>0.59171597633136086</v>
      </c>
      <c r="H71" s="94">
        <f t="shared" si="14"/>
        <v>1.0207100591715976</v>
      </c>
      <c r="I71" s="94">
        <f t="shared" si="14"/>
        <v>1.9526627218934911</v>
      </c>
      <c r="J71" s="94">
        <f t="shared" si="14"/>
        <v>1.6272189349112427</v>
      </c>
      <c r="K71" s="94">
        <f t="shared" si="14"/>
        <v>3.7278106508875739</v>
      </c>
      <c r="L71" s="94">
        <f t="shared" si="14"/>
        <v>0.41420118343195267</v>
      </c>
      <c r="M71" s="95">
        <f>SUM(E71:L71)</f>
        <v>9.4556213017751478</v>
      </c>
      <c r="N71" s="96"/>
      <c r="O71" s="94">
        <f>M71</f>
        <v>9.4556213017751478</v>
      </c>
      <c r="P71" s="97">
        <f>D71</f>
        <v>7.6923076923076927E-2</v>
      </c>
      <c r="Q71" s="69">
        <f>O71/P71</f>
        <v>122.92307692307692</v>
      </c>
      <c r="U71" s="153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</row>
    <row r="72" spans="2:153" ht="13.5" thickBot="1" x14ac:dyDescent="0.25">
      <c r="B72" s="19"/>
      <c r="D72" s="25" t="s">
        <v>12</v>
      </c>
      <c r="E72" s="26">
        <f>E42-E42</f>
        <v>0</v>
      </c>
      <c r="F72" s="26">
        <f>F42-E42</f>
        <v>0.5</v>
      </c>
      <c r="G72" s="26">
        <f>G42-E42</f>
        <v>2.5</v>
      </c>
      <c r="H72" s="26">
        <f>H42-E72</f>
        <v>7.5</v>
      </c>
      <c r="I72" s="26">
        <f>I42-E42</f>
        <v>15</v>
      </c>
      <c r="J72" s="26">
        <f>J42-E42</f>
        <v>25</v>
      </c>
      <c r="K72" s="26">
        <f>K42-E42</f>
        <v>35</v>
      </c>
      <c r="L72" s="26">
        <f>L42-E42</f>
        <v>70</v>
      </c>
      <c r="M72" s="27"/>
      <c r="N72" s="28"/>
      <c r="O72" s="28"/>
      <c r="P72" s="28"/>
      <c r="Q72" s="29"/>
      <c r="R72" s="2"/>
      <c r="U72" s="153"/>
      <c r="Z72" s="48"/>
      <c r="AA72" s="48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</row>
    <row r="73" spans="2:153" x14ac:dyDescent="0.2">
      <c r="B73" s="190" t="s">
        <v>38</v>
      </c>
      <c r="D73" s="39"/>
      <c r="E73" s="22">
        <v>3</v>
      </c>
      <c r="F73" s="11">
        <v>38</v>
      </c>
      <c r="G73" s="4">
        <v>27</v>
      </c>
      <c r="H73" s="4">
        <v>12</v>
      </c>
      <c r="I73" s="4">
        <v>15</v>
      </c>
      <c r="J73" s="4">
        <v>9</v>
      </c>
      <c r="K73" s="4">
        <v>19</v>
      </c>
      <c r="L73" s="5">
        <v>45</v>
      </c>
      <c r="M73" s="6">
        <v>168</v>
      </c>
      <c r="N73" s="18"/>
      <c r="O73" s="89" t="s">
        <v>57</v>
      </c>
      <c r="P73" s="99" t="s">
        <v>58</v>
      </c>
      <c r="Q73" s="31"/>
      <c r="U73" s="153"/>
      <c r="Z73" s="48"/>
      <c r="AA73" s="48"/>
      <c r="AB73" s="48"/>
      <c r="AC73" s="48"/>
      <c r="AD73" s="48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</row>
    <row r="74" spans="2:153" ht="13.5" thickBot="1" x14ac:dyDescent="0.25">
      <c r="B74" s="191"/>
      <c r="D74" s="32" t="s">
        <v>13</v>
      </c>
      <c r="E74" s="23">
        <v>1.7857142857142856E-2</v>
      </c>
      <c r="F74" s="24">
        <v>0.22619047619047619</v>
      </c>
      <c r="G74" s="8">
        <v>0.16071428571428573</v>
      </c>
      <c r="H74" s="8">
        <v>7.1428571428571425E-2</v>
      </c>
      <c r="I74" s="8">
        <v>8.9285714285714288E-2</v>
      </c>
      <c r="J74" s="8">
        <v>5.3571428571428568E-2</v>
      </c>
      <c r="K74" s="8">
        <v>0.1130952380952381</v>
      </c>
      <c r="L74" s="9">
        <v>0.26785714285714285</v>
      </c>
      <c r="M74" s="10">
        <v>1</v>
      </c>
      <c r="N74" s="18"/>
      <c r="O74" s="33" t="s">
        <v>10</v>
      </c>
      <c r="P74" s="33" t="s">
        <v>11</v>
      </c>
      <c r="Q74" s="34" t="s">
        <v>9</v>
      </c>
      <c r="U74" s="153"/>
      <c r="V74" s="131">
        <v>0</v>
      </c>
      <c r="W74" s="134">
        <v>0.01</v>
      </c>
      <c r="X74" s="134">
        <v>0.02</v>
      </c>
      <c r="Y74" s="134">
        <v>0.03</v>
      </c>
      <c r="Z74" s="134">
        <v>0.04</v>
      </c>
      <c r="AA74" s="134">
        <v>0.05</v>
      </c>
      <c r="AB74" s="134">
        <v>0.06</v>
      </c>
      <c r="AC74" s="134">
        <v>7.0000000000000007E-2</v>
      </c>
      <c r="AD74" s="134">
        <v>0.08</v>
      </c>
      <c r="AE74" s="134">
        <v>0.09</v>
      </c>
      <c r="AF74" s="134">
        <v>0.1</v>
      </c>
      <c r="AG74" s="134">
        <v>0.11</v>
      </c>
      <c r="AH74" s="134">
        <v>0.12</v>
      </c>
      <c r="AI74" s="134">
        <v>0.13</v>
      </c>
      <c r="AJ74" s="134">
        <v>0.14000000000000001</v>
      </c>
      <c r="AK74" s="134">
        <v>0.15</v>
      </c>
      <c r="AL74" s="134">
        <v>0.16</v>
      </c>
      <c r="AM74" s="134">
        <v>0.17</v>
      </c>
      <c r="AN74" s="134">
        <v>0.18</v>
      </c>
      <c r="AO74" s="134">
        <v>0.19</v>
      </c>
      <c r="AP74" s="134">
        <v>0.2</v>
      </c>
      <c r="AQ74" s="134">
        <v>0.21</v>
      </c>
      <c r="AR74" s="134">
        <v>0.22</v>
      </c>
      <c r="AS74" s="134">
        <v>0.23</v>
      </c>
      <c r="AT74" s="134">
        <v>0.24</v>
      </c>
      <c r="AU74" s="134">
        <v>0.25</v>
      </c>
      <c r="AV74" s="133">
        <v>0.26</v>
      </c>
      <c r="AW74" s="134">
        <v>0.27</v>
      </c>
      <c r="AX74" s="134">
        <v>0.28000000000000003</v>
      </c>
      <c r="AY74" s="134">
        <v>0.28999999999999998</v>
      </c>
      <c r="AZ74" s="134">
        <v>0.3</v>
      </c>
      <c r="BA74" s="134">
        <v>0.31</v>
      </c>
      <c r="BB74" s="134">
        <v>0.32</v>
      </c>
      <c r="BC74" s="134">
        <v>0.33</v>
      </c>
      <c r="BD74" s="134">
        <v>0.34</v>
      </c>
      <c r="BE74" s="134">
        <v>0.35</v>
      </c>
      <c r="BF74" s="134">
        <v>0.36</v>
      </c>
      <c r="BG74" s="134">
        <v>0.37</v>
      </c>
      <c r="BH74" s="134">
        <v>0.38</v>
      </c>
      <c r="BI74" s="134">
        <v>0.39</v>
      </c>
      <c r="BJ74" s="134">
        <v>0.4</v>
      </c>
      <c r="BK74" s="134">
        <v>0.41</v>
      </c>
      <c r="BL74" s="134">
        <v>0.42</v>
      </c>
      <c r="BM74" s="134">
        <v>0.43</v>
      </c>
      <c r="BN74" s="134">
        <v>0.44</v>
      </c>
      <c r="BO74" s="134">
        <v>0.45</v>
      </c>
      <c r="BP74" s="134">
        <v>0.46</v>
      </c>
      <c r="BQ74" s="134">
        <v>0.47</v>
      </c>
      <c r="BR74" s="134">
        <v>0.48</v>
      </c>
      <c r="BS74" s="134">
        <v>0.49</v>
      </c>
      <c r="BT74" s="134">
        <v>0.5</v>
      </c>
      <c r="BU74" s="134">
        <v>0.51</v>
      </c>
      <c r="BV74" s="134">
        <v>0.52</v>
      </c>
      <c r="BW74" s="134">
        <v>0.53</v>
      </c>
      <c r="BX74" s="134">
        <v>0.54</v>
      </c>
      <c r="BY74" s="134">
        <v>0.55000000000000004</v>
      </c>
      <c r="BZ74" s="134">
        <v>0.56000000000000005</v>
      </c>
      <c r="CA74" s="134">
        <v>0.56999999999999995</v>
      </c>
      <c r="CB74" s="134">
        <v>0.57999999999999996</v>
      </c>
      <c r="CC74" s="134">
        <v>0.59</v>
      </c>
      <c r="CD74" s="134">
        <v>0.6</v>
      </c>
      <c r="CE74" s="134">
        <v>0.61</v>
      </c>
      <c r="CF74" s="134">
        <v>0.62</v>
      </c>
      <c r="CG74" s="134">
        <v>0.63</v>
      </c>
      <c r="CH74" s="134">
        <v>0.64</v>
      </c>
      <c r="CI74" s="134">
        <v>0.65</v>
      </c>
      <c r="CJ74" s="134">
        <v>0.66</v>
      </c>
      <c r="CK74" s="134">
        <v>0.67</v>
      </c>
      <c r="CL74" s="134">
        <v>0.68</v>
      </c>
      <c r="CM74" s="134">
        <v>0.69</v>
      </c>
      <c r="CN74" s="134">
        <v>0.7</v>
      </c>
      <c r="CO74" s="134">
        <v>0.71</v>
      </c>
      <c r="CP74" s="134">
        <v>0.72</v>
      </c>
      <c r="CQ74" s="134">
        <v>0.73</v>
      </c>
      <c r="CR74" s="134">
        <v>0.74</v>
      </c>
      <c r="CS74" s="134">
        <v>0.75</v>
      </c>
      <c r="CT74" s="134">
        <v>0.76</v>
      </c>
      <c r="CU74" s="134">
        <v>0.77</v>
      </c>
      <c r="CV74" s="134">
        <v>0.78</v>
      </c>
      <c r="CW74" s="134">
        <v>0.79</v>
      </c>
      <c r="CX74" s="134">
        <v>0.8</v>
      </c>
      <c r="CY74" s="134">
        <v>0.81</v>
      </c>
      <c r="CZ74" s="134">
        <v>0.82</v>
      </c>
      <c r="DA74" s="134">
        <v>0.83</v>
      </c>
      <c r="DB74" s="134">
        <v>0.84</v>
      </c>
      <c r="DC74" s="134">
        <v>0.85</v>
      </c>
      <c r="DD74" s="134">
        <v>0.86</v>
      </c>
      <c r="DE74" s="134">
        <v>0.87</v>
      </c>
      <c r="DF74" s="134">
        <v>0.88</v>
      </c>
      <c r="DG74" s="134">
        <v>0.89</v>
      </c>
      <c r="DH74" s="134">
        <v>0.9</v>
      </c>
      <c r="DI74" s="134">
        <v>0.91</v>
      </c>
      <c r="DJ74" s="134">
        <v>0.92</v>
      </c>
      <c r="DK74" s="134">
        <v>0.93</v>
      </c>
      <c r="DL74" s="134">
        <v>0.94</v>
      </c>
      <c r="DM74" s="134">
        <v>0.95</v>
      </c>
      <c r="DN74" s="134">
        <v>0.96</v>
      </c>
      <c r="DO74" s="134">
        <v>0.97</v>
      </c>
      <c r="DP74" s="134">
        <v>0.98</v>
      </c>
      <c r="DQ74" s="134">
        <v>0.99</v>
      </c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</row>
    <row r="75" spans="2:153" ht="13.5" thickBot="1" x14ac:dyDescent="0.25">
      <c r="D75" s="98">
        <f>E74</f>
        <v>1.7857142857142856E-2</v>
      </c>
      <c r="E75" s="94">
        <f>E74*E72</f>
        <v>0</v>
      </c>
      <c r="F75" s="94">
        <f>F74*F72</f>
        <v>0.1130952380952381</v>
      </c>
      <c r="G75" s="94">
        <f t="shared" ref="G75:L75" si="15">G74*G72</f>
        <v>0.4017857142857143</v>
      </c>
      <c r="H75" s="94">
        <f t="shared" si="15"/>
        <v>0.5357142857142857</v>
      </c>
      <c r="I75" s="94">
        <f t="shared" si="15"/>
        <v>1.3392857142857144</v>
      </c>
      <c r="J75" s="94">
        <f t="shared" si="15"/>
        <v>1.3392857142857142</v>
      </c>
      <c r="K75" s="94">
        <f t="shared" si="15"/>
        <v>3.9583333333333335</v>
      </c>
      <c r="L75" s="94">
        <f t="shared" si="15"/>
        <v>18.75</v>
      </c>
      <c r="M75" s="95">
        <f>SUM(E75:L75)</f>
        <v>26.4375</v>
      </c>
      <c r="N75" s="96"/>
      <c r="O75" s="94">
        <f>M75</f>
        <v>26.4375</v>
      </c>
      <c r="P75" s="97">
        <f>D75</f>
        <v>1.7857142857142856E-2</v>
      </c>
      <c r="Q75" s="69">
        <f>O75/P75</f>
        <v>1480.5</v>
      </c>
      <c r="R75" s="66" t="s">
        <v>55</v>
      </c>
      <c r="S75" s="65" t="s">
        <v>54</v>
      </c>
      <c r="U75" s="153"/>
      <c r="V75" s="147"/>
      <c r="W75" s="147"/>
      <c r="X75" s="177"/>
      <c r="Y75" s="14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81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</row>
    <row r="76" spans="2:153" ht="13.5" thickBot="1" x14ac:dyDescent="0.25">
      <c r="D76" s="18"/>
      <c r="E76" s="18"/>
      <c r="F76" s="18"/>
      <c r="G76" s="18"/>
      <c r="H76" s="18"/>
      <c r="I76" s="18"/>
      <c r="J76" s="18"/>
      <c r="K76" s="18"/>
      <c r="L76" s="18"/>
      <c r="M76" s="18"/>
      <c r="R76" s="66" t="s">
        <v>17</v>
      </c>
      <c r="S76" s="65" t="s">
        <v>16</v>
      </c>
      <c r="T76" s="67" t="s">
        <v>9</v>
      </c>
      <c r="U76" s="153"/>
      <c r="V76" s="147"/>
      <c r="W76" s="147"/>
      <c r="X76" s="177"/>
      <c r="Y76" s="14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81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</row>
    <row r="77" spans="2:153" x14ac:dyDescent="0.2">
      <c r="D77" s="90" t="s">
        <v>43</v>
      </c>
      <c r="E77" s="102">
        <f>S77</f>
        <v>9.8853651500886069E-2</v>
      </c>
      <c r="F77" s="87" t="s">
        <v>59</v>
      </c>
      <c r="G77" s="87"/>
      <c r="H77" s="103"/>
      <c r="I77" s="103"/>
      <c r="J77" s="104"/>
      <c r="K77" s="104"/>
      <c r="L77" s="104"/>
      <c r="M77" s="104"/>
      <c r="N77" s="104"/>
      <c r="O77" s="104"/>
      <c r="P77" s="104"/>
      <c r="Q77" s="104" t="s">
        <v>14</v>
      </c>
      <c r="R77" s="63">
        <f>(O75+O71+O67+O63+O59+O55+O51+O47-E51-F51-E55-E59-E67)/8</f>
        <v>20.355049682501871</v>
      </c>
      <c r="S77" s="64">
        <f>(P75+P71+P67+P63+P59+P55+P51+P47)/8</f>
        <v>9.8853651500886069E-2</v>
      </c>
      <c r="T77" s="85">
        <f>R77/S77</f>
        <v>205.91095395519528</v>
      </c>
      <c r="U77" s="153"/>
      <c r="V77" s="141">
        <f>V63:PE63%</f>
        <v>0</v>
      </c>
      <c r="W77" s="142">
        <v>0.01</v>
      </c>
      <c r="X77" s="141">
        <v>0.02</v>
      </c>
      <c r="Y77" s="141">
        <v>0.03</v>
      </c>
      <c r="Z77" s="141">
        <v>0.04</v>
      </c>
      <c r="AA77" s="141">
        <v>0.05</v>
      </c>
      <c r="AB77" s="141">
        <v>0.06</v>
      </c>
      <c r="AC77" s="141">
        <v>7.0000000000000007E-2</v>
      </c>
      <c r="AD77" s="141">
        <v>0.08</v>
      </c>
      <c r="AE77" s="141">
        <v>0.09</v>
      </c>
      <c r="AF77" s="141">
        <v>0.1</v>
      </c>
      <c r="AG77" s="141">
        <v>0.11</v>
      </c>
      <c r="AH77" s="141">
        <v>0.12</v>
      </c>
      <c r="AI77" s="141">
        <v>0.13</v>
      </c>
      <c r="AJ77" s="141">
        <v>0.14000000000000001</v>
      </c>
      <c r="AK77" s="141">
        <v>0.15</v>
      </c>
      <c r="AL77" s="141">
        <v>0.16</v>
      </c>
      <c r="AM77" s="141">
        <v>0.17</v>
      </c>
      <c r="AN77" s="141">
        <v>0.18</v>
      </c>
      <c r="AO77" s="141">
        <v>0.19</v>
      </c>
      <c r="AP77" s="141">
        <v>0.2</v>
      </c>
      <c r="AQ77" s="143">
        <v>0.21</v>
      </c>
      <c r="AR77" s="141">
        <v>0.22</v>
      </c>
      <c r="AS77" s="141">
        <v>0.23</v>
      </c>
      <c r="AT77" s="141">
        <v>0.24</v>
      </c>
      <c r="AU77" s="141">
        <v>0.25</v>
      </c>
      <c r="AV77" s="141">
        <v>0.26</v>
      </c>
      <c r="AW77" s="141">
        <v>0.27</v>
      </c>
      <c r="AX77" s="141">
        <v>0.28000000000000003</v>
      </c>
      <c r="AY77" s="141">
        <v>0.28999999999999998</v>
      </c>
      <c r="AZ77" s="141">
        <v>0.3</v>
      </c>
      <c r="BA77" s="141">
        <v>0.31</v>
      </c>
      <c r="BB77" s="141">
        <v>0.32</v>
      </c>
      <c r="BC77" s="141">
        <v>0.33</v>
      </c>
      <c r="BD77" s="141">
        <v>0.34</v>
      </c>
      <c r="BE77" s="141">
        <v>0.35</v>
      </c>
      <c r="BF77" s="141">
        <v>0.36</v>
      </c>
      <c r="BG77" s="141">
        <v>0.37</v>
      </c>
      <c r="BH77" s="141">
        <v>0.38</v>
      </c>
      <c r="BI77" s="141">
        <v>0.39</v>
      </c>
      <c r="BJ77" s="141">
        <v>0.4</v>
      </c>
      <c r="BK77" s="141">
        <v>0.41</v>
      </c>
      <c r="BL77" s="141">
        <v>0.42</v>
      </c>
      <c r="BM77" s="141">
        <v>0.43</v>
      </c>
      <c r="BN77" s="141">
        <v>0.44</v>
      </c>
      <c r="BO77" s="141">
        <v>0.45</v>
      </c>
      <c r="BP77" s="141">
        <v>0.46</v>
      </c>
      <c r="BQ77" s="141">
        <v>0.47</v>
      </c>
      <c r="BR77" s="141">
        <v>0.48</v>
      </c>
      <c r="BS77" s="141">
        <v>0.49</v>
      </c>
      <c r="BT77" s="141">
        <v>0.5</v>
      </c>
      <c r="BU77" s="141">
        <v>0.51</v>
      </c>
      <c r="BV77" s="141">
        <v>0.52</v>
      </c>
      <c r="BW77" s="141">
        <v>0.53</v>
      </c>
      <c r="BX77" s="141">
        <v>0.54</v>
      </c>
      <c r="BY77" s="141">
        <v>0.55000000000000004</v>
      </c>
      <c r="BZ77" s="141">
        <v>0.56000000000000005</v>
      </c>
      <c r="CA77" s="141">
        <v>0.56999999999999995</v>
      </c>
      <c r="CB77" s="141">
        <v>0.57999999999999996</v>
      </c>
      <c r="CC77" s="141">
        <v>0.59</v>
      </c>
      <c r="CD77" s="141">
        <v>0.6</v>
      </c>
      <c r="CE77" s="141">
        <v>0.61</v>
      </c>
      <c r="CF77" s="141">
        <v>0.62</v>
      </c>
      <c r="CG77" s="141">
        <v>0.63</v>
      </c>
      <c r="CH77" s="141">
        <v>0.64</v>
      </c>
      <c r="CI77" s="141">
        <v>0.65</v>
      </c>
      <c r="CJ77" s="141">
        <v>0.66</v>
      </c>
      <c r="CK77" s="141">
        <v>0.67</v>
      </c>
      <c r="CL77" s="141">
        <v>0.68</v>
      </c>
      <c r="CM77" s="141">
        <v>0.69</v>
      </c>
      <c r="CN77" s="141">
        <v>0.7</v>
      </c>
      <c r="CO77" s="141">
        <v>0.71</v>
      </c>
      <c r="CP77" s="141">
        <v>0.72</v>
      </c>
      <c r="CQ77" s="141">
        <v>0.73</v>
      </c>
      <c r="CR77" s="141">
        <v>0.74</v>
      </c>
      <c r="CS77" s="141">
        <v>0.75</v>
      </c>
      <c r="CT77" s="141">
        <v>0.76</v>
      </c>
      <c r="CU77" s="141">
        <v>0.77</v>
      </c>
      <c r="CV77" s="141">
        <v>0.78</v>
      </c>
      <c r="CW77" s="141">
        <v>0.79</v>
      </c>
      <c r="CX77" s="141">
        <v>0.8</v>
      </c>
      <c r="CY77" s="141">
        <v>0.81</v>
      </c>
      <c r="CZ77" s="141">
        <v>0.82</v>
      </c>
      <c r="DA77" s="141">
        <v>0.83</v>
      </c>
      <c r="DB77" s="141">
        <v>0.84</v>
      </c>
      <c r="DC77" s="141">
        <v>0.85</v>
      </c>
      <c r="DD77" s="141">
        <v>0.86</v>
      </c>
      <c r="DE77" s="141">
        <v>0.87</v>
      </c>
      <c r="DF77" s="141">
        <v>0.88</v>
      </c>
      <c r="DG77" s="141">
        <v>0.89</v>
      </c>
      <c r="DH77" s="141">
        <v>0.9</v>
      </c>
      <c r="DI77" s="141">
        <v>0.91</v>
      </c>
      <c r="DJ77" s="141">
        <v>0.92</v>
      </c>
      <c r="DK77" s="141">
        <v>0.93</v>
      </c>
      <c r="DL77" s="141">
        <v>0.94</v>
      </c>
      <c r="DM77" s="141">
        <v>0.95</v>
      </c>
      <c r="DN77" s="141">
        <v>0.96</v>
      </c>
      <c r="DO77" s="141">
        <v>0.97</v>
      </c>
      <c r="DP77" s="141">
        <v>0.98</v>
      </c>
      <c r="DQ77" s="141">
        <v>0.99</v>
      </c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</row>
    <row r="78" spans="2:153" x14ac:dyDescent="0.2">
      <c r="D78" s="90" t="s">
        <v>43</v>
      </c>
      <c r="E78" s="106">
        <f>(E50+F50+E54+E58+E66)/8</f>
        <v>1.5616353834611482E-2</v>
      </c>
      <c r="F78" s="107" t="s">
        <v>60</v>
      </c>
      <c r="G78" s="87"/>
      <c r="H78" s="87"/>
      <c r="I78" s="103"/>
      <c r="J78" s="104"/>
      <c r="K78" s="90" t="s">
        <v>43</v>
      </c>
      <c r="L78" s="100">
        <f>1-E77-E78</f>
        <v>0.88552999466450244</v>
      </c>
      <c r="M78" s="88" t="s">
        <v>56</v>
      </c>
      <c r="N78" s="87"/>
      <c r="O78" s="87"/>
      <c r="P78" s="87"/>
      <c r="Q78" s="87"/>
      <c r="R78" s="86">
        <f>R77/L78</f>
        <v>22.986290475924214</v>
      </c>
      <c r="S78" s="87" t="s">
        <v>42</v>
      </c>
      <c r="T78" s="108"/>
      <c r="U78" s="153"/>
      <c r="V78" s="147"/>
      <c r="W78" s="147"/>
      <c r="X78" s="177"/>
      <c r="Y78" s="14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81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</row>
    <row r="79" spans="2:153" ht="13.5" thickBot="1" x14ac:dyDescent="0.25">
      <c r="U79" s="153"/>
      <c r="V79" s="147"/>
      <c r="W79" s="147"/>
      <c r="X79" s="177"/>
      <c r="Y79" s="14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81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</row>
    <row r="80" spans="2:153" ht="13.5" thickBot="1" x14ac:dyDescent="0.25">
      <c r="D80" s="50" t="s">
        <v>41</v>
      </c>
      <c r="E80" s="59"/>
      <c r="F80" s="59"/>
      <c r="G80" s="60"/>
      <c r="H80" s="59"/>
      <c r="I80" s="59"/>
      <c r="J80" s="59"/>
      <c r="K80" s="59"/>
      <c r="L80" s="59"/>
      <c r="M80" s="61"/>
      <c r="N80" s="61"/>
      <c r="O80" s="61"/>
      <c r="P80" s="61"/>
      <c r="Q80" s="62"/>
      <c r="U80" s="153"/>
      <c r="V80" s="147"/>
      <c r="W80" s="147"/>
      <c r="X80" s="177"/>
      <c r="Y80" s="14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81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</row>
    <row r="81" spans="2:153" ht="13.5" thickBot="1" x14ac:dyDescent="0.25">
      <c r="D81" s="41" t="s">
        <v>15</v>
      </c>
      <c r="E81" s="42">
        <v>0</v>
      </c>
      <c r="F81" s="42">
        <v>0.5</v>
      </c>
      <c r="G81" s="42">
        <v>2.5</v>
      </c>
      <c r="H81" s="42">
        <v>7.5</v>
      </c>
      <c r="I81" s="42">
        <v>15</v>
      </c>
      <c r="J81" s="42">
        <v>25</v>
      </c>
      <c r="K81" s="42">
        <v>35</v>
      </c>
      <c r="L81" s="42">
        <v>70</v>
      </c>
      <c r="M81" s="17"/>
      <c r="N81" s="19"/>
      <c r="O81" s="19"/>
      <c r="P81" s="19"/>
      <c r="U81" s="145"/>
      <c r="V81" s="17"/>
      <c r="W81" s="17"/>
      <c r="X81" s="177"/>
      <c r="Y81" s="14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81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</row>
    <row r="82" spans="2:153" ht="13.5" thickBot="1" x14ac:dyDescent="0.25">
      <c r="D82" s="43"/>
      <c r="E82" s="44">
        <v>0</v>
      </c>
      <c r="F82" s="45" t="s">
        <v>0</v>
      </c>
      <c r="G82" s="45" t="s">
        <v>1</v>
      </c>
      <c r="H82" s="45" t="s">
        <v>2</v>
      </c>
      <c r="I82" s="45" t="s">
        <v>3</v>
      </c>
      <c r="J82" s="45" t="s">
        <v>4</v>
      </c>
      <c r="K82" s="45" t="s">
        <v>5</v>
      </c>
      <c r="L82" s="46" t="s">
        <v>6</v>
      </c>
      <c r="M82" s="47" t="s">
        <v>7</v>
      </c>
      <c r="N82" s="19"/>
      <c r="O82" s="19"/>
      <c r="P82" s="19"/>
      <c r="U82" s="145"/>
      <c r="V82" s="17"/>
      <c r="W82" s="17"/>
      <c r="X82" s="177"/>
      <c r="Y82" s="14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81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</row>
    <row r="83" spans="2:153" ht="13.5" thickBot="1" x14ac:dyDescent="0.25">
      <c r="D83" s="25" t="s">
        <v>12</v>
      </c>
      <c r="E83" s="26">
        <f>E81-E81</f>
        <v>0</v>
      </c>
      <c r="F83" s="26">
        <f>F81-E81</f>
        <v>0.5</v>
      </c>
      <c r="G83" s="26">
        <f>G81-E81</f>
        <v>2.5</v>
      </c>
      <c r="H83" s="26">
        <f>H81-E81</f>
        <v>7.5</v>
      </c>
      <c r="I83" s="26">
        <f>I81-E81</f>
        <v>15</v>
      </c>
      <c r="J83" s="26">
        <f>J81-E81</f>
        <v>25</v>
      </c>
      <c r="K83" s="26">
        <f>K81-E81</f>
        <v>35</v>
      </c>
      <c r="L83" s="26">
        <f>L81-E81</f>
        <v>70</v>
      </c>
      <c r="M83" s="27"/>
      <c r="N83" s="28"/>
      <c r="O83" s="28"/>
      <c r="P83" s="28"/>
      <c r="Q83" s="29"/>
      <c r="U83" s="153"/>
      <c r="V83" s="147"/>
      <c r="W83" s="147"/>
      <c r="X83" s="17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81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</row>
    <row r="84" spans="2:153" x14ac:dyDescent="0.2">
      <c r="B84" s="190" t="s">
        <v>31</v>
      </c>
      <c r="D84" s="30"/>
      <c r="E84" s="3">
        <v>5</v>
      </c>
      <c r="F84" s="4">
        <v>10</v>
      </c>
      <c r="G84" s="4">
        <v>22</v>
      </c>
      <c r="H84" s="4">
        <v>22</v>
      </c>
      <c r="I84" s="4">
        <v>26</v>
      </c>
      <c r="J84" s="4">
        <v>31</v>
      </c>
      <c r="K84" s="4">
        <v>25</v>
      </c>
      <c r="L84" s="5">
        <v>13</v>
      </c>
      <c r="M84" s="6">
        <v>154</v>
      </c>
      <c r="N84" s="18"/>
      <c r="O84" s="89" t="s">
        <v>57</v>
      </c>
      <c r="P84" s="99" t="s">
        <v>58</v>
      </c>
      <c r="Q84" s="31"/>
      <c r="U84" s="153"/>
      <c r="V84" s="131">
        <v>0</v>
      </c>
      <c r="W84" s="132">
        <v>0.01</v>
      </c>
      <c r="X84" s="132">
        <v>0.02</v>
      </c>
      <c r="Y84" s="132">
        <v>0.03</v>
      </c>
      <c r="Z84" s="132">
        <v>0.04</v>
      </c>
      <c r="AA84" s="132">
        <v>0.05</v>
      </c>
      <c r="AB84" s="132">
        <v>0.06</v>
      </c>
      <c r="AC84" s="132">
        <v>7.0000000000000007E-2</v>
      </c>
      <c r="AD84" s="132">
        <v>0.08</v>
      </c>
      <c r="AE84" s="132">
        <v>0.09</v>
      </c>
      <c r="AF84" s="132">
        <v>0.1</v>
      </c>
      <c r="AG84" s="132">
        <v>0.11</v>
      </c>
      <c r="AH84" s="134">
        <v>0.12</v>
      </c>
      <c r="AI84" s="134">
        <v>0.13</v>
      </c>
      <c r="AJ84" s="134">
        <v>0.14000000000000001</v>
      </c>
      <c r="AK84" s="134">
        <v>0.15</v>
      </c>
      <c r="AL84" s="134">
        <v>0.16</v>
      </c>
      <c r="AM84" s="134">
        <v>0.17</v>
      </c>
      <c r="AN84" s="134">
        <v>0.18</v>
      </c>
      <c r="AO84" s="134">
        <v>0.19</v>
      </c>
      <c r="AP84" s="134">
        <v>0.2</v>
      </c>
      <c r="AQ84" s="133">
        <v>0.21</v>
      </c>
      <c r="AR84" s="134">
        <v>0.22</v>
      </c>
      <c r="AS84" s="134">
        <v>0.23</v>
      </c>
      <c r="AT84" s="134">
        <v>0.24</v>
      </c>
      <c r="AU84" s="134">
        <v>0.25</v>
      </c>
      <c r="AV84" s="134">
        <v>0.26</v>
      </c>
      <c r="AW84" s="134">
        <v>0.27</v>
      </c>
      <c r="AX84" s="134">
        <v>0.28000000000000003</v>
      </c>
      <c r="AY84" s="134">
        <v>0.28999999999999998</v>
      </c>
      <c r="AZ84" s="134">
        <v>0.3</v>
      </c>
      <c r="BA84" s="134">
        <v>0.31</v>
      </c>
      <c r="BB84" s="134">
        <v>0.32</v>
      </c>
      <c r="BC84" s="134">
        <v>0.33</v>
      </c>
      <c r="BD84" s="134">
        <v>0.34</v>
      </c>
      <c r="BE84" s="134">
        <v>0.35</v>
      </c>
      <c r="BF84" s="134">
        <v>0.36</v>
      </c>
      <c r="BG84" s="134">
        <v>0.37</v>
      </c>
      <c r="BH84" s="134">
        <v>0.38</v>
      </c>
      <c r="BI84" s="134">
        <v>0.39</v>
      </c>
      <c r="BJ84" s="134">
        <v>0.4</v>
      </c>
      <c r="BK84" s="134">
        <v>0.41</v>
      </c>
      <c r="BL84" s="134">
        <v>0.42</v>
      </c>
      <c r="BM84" s="134">
        <v>0.43</v>
      </c>
      <c r="BN84" s="134">
        <v>0.44</v>
      </c>
      <c r="BO84" s="134">
        <v>0.45</v>
      </c>
      <c r="BP84" s="134">
        <v>0.46</v>
      </c>
      <c r="BQ84" s="134">
        <v>0.47</v>
      </c>
      <c r="BR84" s="134">
        <v>0.48</v>
      </c>
      <c r="BS84" s="134">
        <v>0.49</v>
      </c>
      <c r="BT84" s="134">
        <v>0.5</v>
      </c>
      <c r="BU84" s="134">
        <v>0.51</v>
      </c>
      <c r="BV84" s="134">
        <v>0.52</v>
      </c>
      <c r="BW84" s="134">
        <v>0.53</v>
      </c>
      <c r="BX84" s="134">
        <v>0.54</v>
      </c>
      <c r="BY84" s="134">
        <v>0.55000000000000004</v>
      </c>
      <c r="BZ84" s="134">
        <v>0.56000000000000005</v>
      </c>
      <c r="CA84" s="134">
        <v>0.56999999999999995</v>
      </c>
      <c r="CB84" s="134">
        <v>0.57999999999999996</v>
      </c>
      <c r="CC84" s="134">
        <v>0.59</v>
      </c>
      <c r="CD84" s="134">
        <v>0.6</v>
      </c>
      <c r="CE84" s="134">
        <v>0.61</v>
      </c>
      <c r="CF84" s="134">
        <v>0.62</v>
      </c>
      <c r="CG84" s="134">
        <v>0.63</v>
      </c>
      <c r="CH84" s="134">
        <v>0.64</v>
      </c>
      <c r="CI84" s="134">
        <v>0.65</v>
      </c>
      <c r="CJ84" s="134">
        <v>0.66</v>
      </c>
      <c r="CK84" s="134">
        <v>0.67</v>
      </c>
      <c r="CL84" s="134">
        <v>0.68</v>
      </c>
      <c r="CM84" s="134">
        <v>0.69</v>
      </c>
      <c r="CN84" s="134">
        <v>0.7</v>
      </c>
      <c r="CO84" s="134">
        <v>0.71</v>
      </c>
      <c r="CP84" s="134">
        <v>0.72</v>
      </c>
      <c r="CQ84" s="134">
        <v>0.73</v>
      </c>
      <c r="CR84" s="134">
        <v>0.74</v>
      </c>
      <c r="CS84" s="134">
        <v>0.75</v>
      </c>
      <c r="CT84" s="134">
        <v>0.76</v>
      </c>
      <c r="CU84" s="134">
        <v>0.77</v>
      </c>
      <c r="CV84" s="134">
        <v>0.78</v>
      </c>
      <c r="CW84" s="134">
        <v>0.79</v>
      </c>
      <c r="CX84" s="134">
        <v>0.8</v>
      </c>
      <c r="CY84" s="134">
        <v>0.81</v>
      </c>
      <c r="CZ84" s="134">
        <v>0.82</v>
      </c>
      <c r="DA84" s="134">
        <v>0.83</v>
      </c>
      <c r="DB84" s="134">
        <v>0.84</v>
      </c>
      <c r="DC84" s="134">
        <v>0.85</v>
      </c>
      <c r="DD84" s="134">
        <v>0.86</v>
      </c>
      <c r="DE84" s="134">
        <v>0.87</v>
      </c>
      <c r="DF84" s="134">
        <v>0.88</v>
      </c>
      <c r="DG84" s="134">
        <v>0.89</v>
      </c>
      <c r="DH84" s="134">
        <v>0.9</v>
      </c>
      <c r="DI84" s="134">
        <v>0.91</v>
      </c>
      <c r="DJ84" s="134">
        <v>0.92</v>
      </c>
      <c r="DK84" s="134">
        <v>0.93</v>
      </c>
      <c r="DL84" s="134">
        <v>0.94</v>
      </c>
      <c r="DM84" s="134">
        <v>0.95</v>
      </c>
      <c r="DN84" s="134">
        <v>0.96</v>
      </c>
      <c r="DO84" s="134">
        <v>0.97</v>
      </c>
      <c r="DP84" s="134">
        <v>0.98</v>
      </c>
      <c r="DQ84" s="134">
        <v>0.99</v>
      </c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</row>
    <row r="85" spans="2:153" ht="13.5" thickBot="1" x14ac:dyDescent="0.25">
      <c r="B85" s="191"/>
      <c r="D85" s="32" t="s">
        <v>13</v>
      </c>
      <c r="E85" s="7">
        <v>3.2467532467532464E-2</v>
      </c>
      <c r="F85" s="8">
        <v>6.4935064935064929E-2</v>
      </c>
      <c r="G85" s="8">
        <v>0.14285714285714285</v>
      </c>
      <c r="H85" s="8">
        <v>0.14285714285714285</v>
      </c>
      <c r="I85" s="8">
        <v>0.16883116883116883</v>
      </c>
      <c r="J85" s="8">
        <v>0.20129870129870131</v>
      </c>
      <c r="K85" s="8">
        <v>0.16233766233766234</v>
      </c>
      <c r="L85" s="9">
        <v>8.4415584415584416E-2</v>
      </c>
      <c r="M85" s="10">
        <v>1</v>
      </c>
      <c r="N85" s="18"/>
      <c r="O85" s="33" t="s">
        <v>10</v>
      </c>
      <c r="P85" s="33" t="s">
        <v>11</v>
      </c>
      <c r="Q85" s="34" t="s">
        <v>9</v>
      </c>
      <c r="U85" s="153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</row>
    <row r="86" spans="2:153" ht="13.5" thickBot="1" x14ac:dyDescent="0.25">
      <c r="B86" s="19"/>
      <c r="D86" s="98">
        <f>E85</f>
        <v>3.2467532467532464E-2</v>
      </c>
      <c r="E86" s="94">
        <f>E85*E83</f>
        <v>0</v>
      </c>
      <c r="F86" s="94">
        <f>F85*F83</f>
        <v>3.2467532467532464E-2</v>
      </c>
      <c r="G86" s="94">
        <f t="shared" ref="G86:L86" si="16">G85*G83</f>
        <v>0.3571428571428571</v>
      </c>
      <c r="H86" s="94">
        <f t="shared" si="16"/>
        <v>1.0714285714285714</v>
      </c>
      <c r="I86" s="94">
        <f t="shared" si="16"/>
        <v>2.5324675324675323</v>
      </c>
      <c r="J86" s="94">
        <f t="shared" si="16"/>
        <v>5.0324675324675328</v>
      </c>
      <c r="K86" s="94">
        <f t="shared" si="16"/>
        <v>5.6818181818181817</v>
      </c>
      <c r="L86" s="94">
        <f t="shared" si="16"/>
        <v>5.9090909090909092</v>
      </c>
      <c r="M86" s="95">
        <f>SUM(E86:L86)</f>
        <v>20.616883116883116</v>
      </c>
      <c r="N86" s="96"/>
      <c r="O86" s="94">
        <f>M86</f>
        <v>20.616883116883116</v>
      </c>
      <c r="P86" s="97">
        <f>D86</f>
        <v>3.2467532467532464E-2</v>
      </c>
      <c r="Q86" s="69">
        <f>O86/P86</f>
        <v>635</v>
      </c>
      <c r="R86" s="19"/>
      <c r="U86" s="153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</row>
    <row r="87" spans="2:153" ht="13.5" thickBot="1" x14ac:dyDescent="0.25">
      <c r="B87" s="19"/>
      <c r="D87" s="25" t="s">
        <v>12</v>
      </c>
      <c r="E87" s="26">
        <f>G81-E81</f>
        <v>2.5</v>
      </c>
      <c r="F87" s="26">
        <f>G81-F81</f>
        <v>2</v>
      </c>
      <c r="G87" s="26">
        <f>G81-G81</f>
        <v>0</v>
      </c>
      <c r="H87" s="26">
        <f>H81-G81</f>
        <v>5</v>
      </c>
      <c r="I87" s="26">
        <f>I81-G81</f>
        <v>12.5</v>
      </c>
      <c r="J87" s="26">
        <f>J81-G81</f>
        <v>22.5</v>
      </c>
      <c r="K87" s="26">
        <f>K81-G81</f>
        <v>32.5</v>
      </c>
      <c r="L87" s="26">
        <f>L81-G81</f>
        <v>67.5</v>
      </c>
      <c r="M87" s="27"/>
      <c r="N87" s="28"/>
      <c r="O87" s="28"/>
      <c r="P87" s="28"/>
      <c r="Q87" s="29"/>
      <c r="R87" s="19"/>
      <c r="U87" s="153"/>
      <c r="Z87" s="48"/>
      <c r="AA87" s="48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</row>
    <row r="88" spans="2:153" x14ac:dyDescent="0.2">
      <c r="B88" s="190" t="s">
        <v>32</v>
      </c>
      <c r="D88" s="39"/>
      <c r="E88" s="11">
        <v>0</v>
      </c>
      <c r="F88" s="4">
        <v>0</v>
      </c>
      <c r="G88" s="12">
        <v>19</v>
      </c>
      <c r="H88" s="4">
        <v>15</v>
      </c>
      <c r="I88" s="4">
        <v>36</v>
      </c>
      <c r="J88" s="4">
        <v>27</v>
      </c>
      <c r="K88" s="4">
        <v>34</v>
      </c>
      <c r="L88" s="13">
        <v>21</v>
      </c>
      <c r="M88" s="6">
        <v>152</v>
      </c>
      <c r="N88" s="18"/>
      <c r="O88" s="89" t="s">
        <v>57</v>
      </c>
      <c r="P88" s="99" t="s">
        <v>58</v>
      </c>
      <c r="Q88" s="31"/>
      <c r="U88" s="153"/>
      <c r="V88" s="134">
        <f>V86:PE86%</f>
        <v>0</v>
      </c>
      <c r="W88" s="132">
        <v>0.01</v>
      </c>
      <c r="X88" s="132">
        <v>0.02</v>
      </c>
      <c r="Y88" s="131">
        <v>0.03</v>
      </c>
      <c r="Z88" s="132">
        <v>0.04</v>
      </c>
      <c r="AA88" s="132">
        <v>0.05</v>
      </c>
      <c r="AB88" s="132">
        <v>0.06</v>
      </c>
      <c r="AC88" s="132">
        <v>7.0000000000000007E-2</v>
      </c>
      <c r="AD88" s="132">
        <v>0.08</v>
      </c>
      <c r="AE88" s="132">
        <v>0.09</v>
      </c>
      <c r="AF88" s="132">
        <v>0.1</v>
      </c>
      <c r="AG88" s="132">
        <v>0.11</v>
      </c>
      <c r="AH88" s="134">
        <v>0.12</v>
      </c>
      <c r="AI88" s="134">
        <v>0.13</v>
      </c>
      <c r="AJ88" s="134">
        <v>0.14000000000000001</v>
      </c>
      <c r="AK88" s="134">
        <v>0.15</v>
      </c>
      <c r="AL88" s="134">
        <v>0.16</v>
      </c>
      <c r="AM88" s="134">
        <v>0.17</v>
      </c>
      <c r="AN88" s="134">
        <v>0.18</v>
      </c>
      <c r="AO88" s="134">
        <v>0.19</v>
      </c>
      <c r="AP88" s="134">
        <v>0.2</v>
      </c>
      <c r="AQ88" s="134">
        <v>0.21</v>
      </c>
      <c r="AR88" s="134">
        <v>0.22</v>
      </c>
      <c r="AS88" s="134">
        <v>0.23</v>
      </c>
      <c r="AT88" s="134">
        <v>0.24</v>
      </c>
      <c r="AU88" s="134">
        <v>0.25</v>
      </c>
      <c r="AV88" s="134">
        <v>0.26</v>
      </c>
      <c r="AW88" s="133">
        <v>0.27</v>
      </c>
      <c r="AX88" s="134">
        <v>0.28000000000000003</v>
      </c>
      <c r="AY88" s="134">
        <v>0.28999999999999998</v>
      </c>
      <c r="AZ88" s="134">
        <v>0.3</v>
      </c>
      <c r="BA88" s="134">
        <v>0.31</v>
      </c>
      <c r="BB88" s="134">
        <v>0.32</v>
      </c>
      <c r="BC88" s="134">
        <v>0.33</v>
      </c>
      <c r="BD88" s="134">
        <v>0.34</v>
      </c>
      <c r="BE88" s="134">
        <v>0.35</v>
      </c>
      <c r="BF88" s="134">
        <v>0.36</v>
      </c>
      <c r="BG88" s="134">
        <v>0.37</v>
      </c>
      <c r="BH88" s="134">
        <v>0.38</v>
      </c>
      <c r="BI88" s="134">
        <v>0.39</v>
      </c>
      <c r="BJ88" s="134">
        <v>0.4</v>
      </c>
      <c r="BK88" s="134">
        <v>0.41</v>
      </c>
      <c r="BL88" s="134">
        <v>0.42</v>
      </c>
      <c r="BM88" s="134">
        <v>0.43</v>
      </c>
      <c r="BN88" s="134">
        <v>0.44</v>
      </c>
      <c r="BO88" s="134">
        <v>0.45</v>
      </c>
      <c r="BP88" s="134">
        <v>0.46</v>
      </c>
      <c r="BQ88" s="134">
        <v>0.47</v>
      </c>
      <c r="BR88" s="134">
        <v>0.48</v>
      </c>
      <c r="BS88" s="134">
        <v>0.49</v>
      </c>
      <c r="BT88" s="134">
        <v>0.5</v>
      </c>
      <c r="BU88" s="134">
        <v>0.51</v>
      </c>
      <c r="BV88" s="134">
        <v>0.52</v>
      </c>
      <c r="BW88" s="134">
        <v>0.53</v>
      </c>
      <c r="BX88" s="134">
        <v>0.54</v>
      </c>
      <c r="BY88" s="134">
        <v>0.55000000000000004</v>
      </c>
      <c r="BZ88" s="134">
        <v>0.56000000000000005</v>
      </c>
      <c r="CA88" s="134">
        <v>0.56999999999999995</v>
      </c>
      <c r="CB88" s="134">
        <v>0.57999999999999996</v>
      </c>
      <c r="CC88" s="134">
        <v>0.59</v>
      </c>
      <c r="CD88" s="134">
        <v>0.6</v>
      </c>
      <c r="CE88" s="134">
        <v>0.61</v>
      </c>
      <c r="CF88" s="134">
        <v>0.62</v>
      </c>
      <c r="CG88" s="134">
        <v>0.63</v>
      </c>
      <c r="CH88" s="134">
        <v>0.64</v>
      </c>
      <c r="CI88" s="134">
        <v>0.65</v>
      </c>
      <c r="CJ88" s="134">
        <v>0.66</v>
      </c>
      <c r="CK88" s="134">
        <v>0.67</v>
      </c>
      <c r="CL88" s="134">
        <v>0.68</v>
      </c>
      <c r="CM88" s="134">
        <v>0.69</v>
      </c>
      <c r="CN88" s="134">
        <v>0.7</v>
      </c>
      <c r="CO88" s="134">
        <v>0.71</v>
      </c>
      <c r="CP88" s="134">
        <v>0.72</v>
      </c>
      <c r="CQ88" s="134">
        <v>0.73</v>
      </c>
      <c r="CR88" s="134">
        <v>0.74</v>
      </c>
      <c r="CS88" s="134">
        <v>0.75</v>
      </c>
      <c r="CT88" s="134">
        <v>0.76</v>
      </c>
      <c r="CU88" s="134">
        <v>0.77</v>
      </c>
      <c r="CV88" s="134">
        <v>0.78</v>
      </c>
      <c r="CW88" s="134">
        <v>0.79</v>
      </c>
      <c r="CX88" s="134">
        <v>0.8</v>
      </c>
      <c r="CY88" s="134">
        <v>0.81</v>
      </c>
      <c r="CZ88" s="134">
        <v>0.82</v>
      </c>
      <c r="DA88" s="134">
        <v>0.83</v>
      </c>
      <c r="DB88" s="134">
        <v>0.84</v>
      </c>
      <c r="DC88" s="134">
        <v>0.85</v>
      </c>
      <c r="DD88" s="134">
        <v>0.86</v>
      </c>
      <c r="DE88" s="134">
        <v>0.87</v>
      </c>
      <c r="DF88" s="134">
        <v>0.88</v>
      </c>
      <c r="DG88" s="134">
        <v>0.89</v>
      </c>
      <c r="DH88" s="134">
        <v>0.9</v>
      </c>
      <c r="DI88" s="134">
        <v>0.91</v>
      </c>
      <c r="DJ88" s="134">
        <v>0.92</v>
      </c>
      <c r="DK88" s="134">
        <v>0.93</v>
      </c>
      <c r="DL88" s="134">
        <v>0.94</v>
      </c>
      <c r="DM88" s="134">
        <v>0.95</v>
      </c>
      <c r="DN88" s="134">
        <v>0.96</v>
      </c>
      <c r="DO88" s="134">
        <v>0.97</v>
      </c>
      <c r="DP88" s="134">
        <v>0.98</v>
      </c>
      <c r="DQ88" s="134">
        <v>0.99</v>
      </c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</row>
    <row r="89" spans="2:153" ht="13.5" thickBot="1" x14ac:dyDescent="0.25">
      <c r="B89" s="191"/>
      <c r="D89" s="32" t="s">
        <v>13</v>
      </c>
      <c r="E89" s="14">
        <v>0</v>
      </c>
      <c r="F89" s="8">
        <v>0</v>
      </c>
      <c r="G89" s="15">
        <v>0.125</v>
      </c>
      <c r="H89" s="8">
        <v>9.8684210526315791E-2</v>
      </c>
      <c r="I89" s="8">
        <v>0.23684210526315788</v>
      </c>
      <c r="J89" s="8">
        <v>0.17763157894736842</v>
      </c>
      <c r="K89" s="8">
        <v>0.22368421052631579</v>
      </c>
      <c r="L89" s="16">
        <v>0.13815789473684212</v>
      </c>
      <c r="M89" s="10">
        <v>1</v>
      </c>
      <c r="N89" s="18"/>
      <c r="O89" s="33" t="s">
        <v>10</v>
      </c>
      <c r="P89" s="33" t="s">
        <v>11</v>
      </c>
      <c r="Q89" s="34" t="s">
        <v>9</v>
      </c>
      <c r="U89" s="153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</row>
    <row r="90" spans="2:153" ht="13.5" thickBot="1" x14ac:dyDescent="0.25">
      <c r="B90" s="19"/>
      <c r="D90" s="98">
        <f>G89</f>
        <v>0.125</v>
      </c>
      <c r="E90" s="94">
        <f>E89*E87</f>
        <v>0</v>
      </c>
      <c r="F90" s="94">
        <f>F89*F87</f>
        <v>0</v>
      </c>
      <c r="G90" s="94">
        <f t="shared" ref="G90:L90" si="17">G89*G87</f>
        <v>0</v>
      </c>
      <c r="H90" s="94">
        <f t="shared" si="17"/>
        <v>0.49342105263157898</v>
      </c>
      <c r="I90" s="94">
        <f t="shared" si="17"/>
        <v>2.9605263157894735</v>
      </c>
      <c r="J90" s="94">
        <f t="shared" si="17"/>
        <v>3.9967105263157894</v>
      </c>
      <c r="K90" s="94">
        <f t="shared" si="17"/>
        <v>7.2697368421052628</v>
      </c>
      <c r="L90" s="94">
        <f t="shared" si="17"/>
        <v>9.3256578947368425</v>
      </c>
      <c r="M90" s="95">
        <f>SUM(E90:L90)</f>
        <v>24.046052631578945</v>
      </c>
      <c r="N90" s="96"/>
      <c r="O90" s="94">
        <f>M90</f>
        <v>24.046052631578945</v>
      </c>
      <c r="P90" s="97">
        <f>D90</f>
        <v>0.125</v>
      </c>
      <c r="Q90" s="69">
        <f>O90/P90</f>
        <v>192.36842105263156</v>
      </c>
      <c r="U90" s="153"/>
      <c r="Z90" s="48"/>
      <c r="AA90" s="48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</row>
    <row r="91" spans="2:153" ht="13.5" thickBot="1" x14ac:dyDescent="0.25">
      <c r="B91" s="19"/>
      <c r="D91" s="25" t="s">
        <v>12</v>
      </c>
      <c r="E91" s="26">
        <f>F81-E81</f>
        <v>0.5</v>
      </c>
      <c r="F91" s="26">
        <f>F81-F81</f>
        <v>0</v>
      </c>
      <c r="G91" s="26">
        <f>G81-F81</f>
        <v>2</v>
      </c>
      <c r="H91" s="26">
        <f>H81-F81</f>
        <v>7</v>
      </c>
      <c r="I91" s="26">
        <f>I81-F81</f>
        <v>14.5</v>
      </c>
      <c r="J91" s="26">
        <f>J81-F81</f>
        <v>24.5</v>
      </c>
      <c r="K91" s="26">
        <f>K81-F81</f>
        <v>34.5</v>
      </c>
      <c r="L91" s="26">
        <f>L81-F81</f>
        <v>69.5</v>
      </c>
      <c r="M91" s="27"/>
      <c r="N91" s="28"/>
      <c r="O91" s="28"/>
      <c r="P91" s="28"/>
      <c r="Q91" s="29"/>
      <c r="U91" s="153"/>
      <c r="Z91" s="48"/>
      <c r="AA91" s="48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</row>
    <row r="92" spans="2:153" x14ac:dyDescent="0.2">
      <c r="B92" s="190" t="s">
        <v>33</v>
      </c>
      <c r="D92" s="39"/>
      <c r="E92" s="11">
        <v>11</v>
      </c>
      <c r="F92" s="12">
        <v>21</v>
      </c>
      <c r="G92" s="4">
        <v>24</v>
      </c>
      <c r="H92" s="4">
        <v>22</v>
      </c>
      <c r="I92" s="4">
        <v>13</v>
      </c>
      <c r="J92" s="4">
        <v>31</v>
      </c>
      <c r="K92" s="4">
        <v>19</v>
      </c>
      <c r="L92" s="5">
        <v>11</v>
      </c>
      <c r="M92" s="6">
        <v>152</v>
      </c>
      <c r="N92" s="18"/>
      <c r="O92" s="89" t="s">
        <v>57</v>
      </c>
      <c r="P92" s="99" t="s">
        <v>58</v>
      </c>
      <c r="Q92" s="31"/>
      <c r="U92" s="153"/>
      <c r="V92" s="134">
        <f>V88:PE88%</f>
        <v>0</v>
      </c>
      <c r="W92" s="131">
        <v>0.01</v>
      </c>
      <c r="X92" s="134">
        <v>0.02</v>
      </c>
      <c r="Y92" s="134">
        <v>0.03</v>
      </c>
      <c r="Z92" s="134">
        <v>0.04</v>
      </c>
      <c r="AA92" s="134">
        <v>0.05</v>
      </c>
      <c r="AB92" s="134">
        <v>0.06</v>
      </c>
      <c r="AC92" s="134">
        <v>7.0000000000000007E-2</v>
      </c>
      <c r="AD92" s="134">
        <v>0.08</v>
      </c>
      <c r="AE92" s="134">
        <v>0.09</v>
      </c>
      <c r="AF92" s="134">
        <v>0.1</v>
      </c>
      <c r="AG92" s="134">
        <v>0.11</v>
      </c>
      <c r="AH92" s="134">
        <v>0.12</v>
      </c>
      <c r="AI92" s="134">
        <v>0.13</v>
      </c>
      <c r="AJ92" s="134">
        <v>0.14000000000000001</v>
      </c>
      <c r="AK92" s="134">
        <v>0.15</v>
      </c>
      <c r="AL92" s="134">
        <v>0.16</v>
      </c>
      <c r="AM92" s="134">
        <v>0.17</v>
      </c>
      <c r="AN92" s="133">
        <v>0.18</v>
      </c>
      <c r="AO92" s="134">
        <v>0.19</v>
      </c>
      <c r="AP92" s="134">
        <v>0.2</v>
      </c>
      <c r="AQ92" s="134">
        <v>0.21</v>
      </c>
      <c r="AR92" s="134">
        <v>0.22</v>
      </c>
      <c r="AS92" s="134">
        <v>0.23</v>
      </c>
      <c r="AT92" s="134">
        <v>0.24</v>
      </c>
      <c r="AU92" s="134">
        <v>0.25</v>
      </c>
      <c r="AV92" s="134">
        <v>0.26</v>
      </c>
      <c r="AW92" s="134">
        <v>0.27</v>
      </c>
      <c r="AX92" s="134">
        <v>0.28000000000000003</v>
      </c>
      <c r="AY92" s="134">
        <v>0.28999999999999998</v>
      </c>
      <c r="AZ92" s="134">
        <v>0.3</v>
      </c>
      <c r="BA92" s="134">
        <v>0.31</v>
      </c>
      <c r="BB92" s="134">
        <v>0.32</v>
      </c>
      <c r="BC92" s="134">
        <v>0.33</v>
      </c>
      <c r="BD92" s="134">
        <v>0.34</v>
      </c>
      <c r="BE92" s="134">
        <v>0.35</v>
      </c>
      <c r="BF92" s="134">
        <v>0.36</v>
      </c>
      <c r="BG92" s="134">
        <v>0.37</v>
      </c>
      <c r="BH92" s="134">
        <v>0.38</v>
      </c>
      <c r="BI92" s="134">
        <v>0.39</v>
      </c>
      <c r="BJ92" s="134">
        <v>0.4</v>
      </c>
      <c r="BK92" s="134">
        <v>0.41</v>
      </c>
      <c r="BL92" s="134">
        <v>0.42</v>
      </c>
      <c r="BM92" s="134">
        <v>0.43</v>
      </c>
      <c r="BN92" s="134">
        <v>0.44</v>
      </c>
      <c r="BO92" s="134">
        <v>0.45</v>
      </c>
      <c r="BP92" s="134">
        <v>0.46</v>
      </c>
      <c r="BQ92" s="134">
        <v>0.47</v>
      </c>
      <c r="BR92" s="134">
        <v>0.48</v>
      </c>
      <c r="BS92" s="134">
        <v>0.49</v>
      </c>
      <c r="BT92" s="134">
        <v>0.5</v>
      </c>
      <c r="BU92" s="134">
        <v>0.51</v>
      </c>
      <c r="BV92" s="134">
        <v>0.52</v>
      </c>
      <c r="BW92" s="134">
        <v>0.53</v>
      </c>
      <c r="BX92" s="134">
        <v>0.54</v>
      </c>
      <c r="BY92" s="134">
        <v>0.55000000000000004</v>
      </c>
      <c r="BZ92" s="134">
        <v>0.56000000000000005</v>
      </c>
      <c r="CA92" s="134">
        <v>0.56999999999999995</v>
      </c>
      <c r="CB92" s="134">
        <v>0.57999999999999996</v>
      </c>
      <c r="CC92" s="134">
        <v>0.59</v>
      </c>
      <c r="CD92" s="134">
        <v>0.6</v>
      </c>
      <c r="CE92" s="134">
        <v>0.61</v>
      </c>
      <c r="CF92" s="134">
        <v>0.62</v>
      </c>
      <c r="CG92" s="134">
        <v>0.63</v>
      </c>
      <c r="CH92" s="134">
        <v>0.64</v>
      </c>
      <c r="CI92" s="134">
        <v>0.65</v>
      </c>
      <c r="CJ92" s="134">
        <v>0.66</v>
      </c>
      <c r="CK92" s="134">
        <v>0.67</v>
      </c>
      <c r="CL92" s="134">
        <v>0.68</v>
      </c>
      <c r="CM92" s="134">
        <v>0.69</v>
      </c>
      <c r="CN92" s="134">
        <v>0.7</v>
      </c>
      <c r="CO92" s="134">
        <v>0.71</v>
      </c>
      <c r="CP92" s="134">
        <v>0.72</v>
      </c>
      <c r="CQ92" s="134">
        <v>0.73</v>
      </c>
      <c r="CR92" s="134">
        <v>0.74</v>
      </c>
      <c r="CS92" s="134">
        <v>0.75</v>
      </c>
      <c r="CT92" s="134">
        <v>0.76</v>
      </c>
      <c r="CU92" s="134">
        <v>0.77</v>
      </c>
      <c r="CV92" s="134">
        <v>0.78</v>
      </c>
      <c r="CW92" s="134">
        <v>0.79</v>
      </c>
      <c r="CX92" s="134">
        <v>0.8</v>
      </c>
      <c r="CY92" s="134">
        <v>0.81</v>
      </c>
      <c r="CZ92" s="134">
        <v>0.82</v>
      </c>
      <c r="DA92" s="134">
        <v>0.83</v>
      </c>
      <c r="DB92" s="134">
        <v>0.84</v>
      </c>
      <c r="DC92" s="134">
        <v>0.85</v>
      </c>
      <c r="DD92" s="134">
        <v>0.86</v>
      </c>
      <c r="DE92" s="134">
        <v>0.87</v>
      </c>
      <c r="DF92" s="134">
        <v>0.88</v>
      </c>
      <c r="DG92" s="134">
        <v>0.89</v>
      </c>
      <c r="DH92" s="134">
        <v>0.9</v>
      </c>
      <c r="DI92" s="134">
        <v>0.91</v>
      </c>
      <c r="DJ92" s="134">
        <v>0.92</v>
      </c>
      <c r="DK92" s="134">
        <v>0.93</v>
      </c>
      <c r="DL92" s="134">
        <v>0.94</v>
      </c>
      <c r="DM92" s="134">
        <v>0.95</v>
      </c>
      <c r="DN92" s="134">
        <v>0.96</v>
      </c>
      <c r="DO92" s="134">
        <v>0.97</v>
      </c>
      <c r="DP92" s="134">
        <v>0.98</v>
      </c>
      <c r="DQ92" s="134">
        <v>0.99</v>
      </c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</row>
    <row r="93" spans="2:153" ht="13.5" thickBot="1" x14ac:dyDescent="0.25">
      <c r="B93" s="191"/>
      <c r="D93" s="32" t="s">
        <v>13</v>
      </c>
      <c r="E93" s="14">
        <v>7.2368421052631582E-2</v>
      </c>
      <c r="F93" s="15">
        <v>0.13815789473684212</v>
      </c>
      <c r="G93" s="21">
        <v>0.15789473684210525</v>
      </c>
      <c r="H93" s="8">
        <v>0.14473684210526316</v>
      </c>
      <c r="I93" s="8">
        <v>8.5526315789473686E-2</v>
      </c>
      <c r="J93" s="8">
        <v>0.20394736842105263</v>
      </c>
      <c r="K93" s="8">
        <v>0.125</v>
      </c>
      <c r="L93" s="16">
        <v>7.2368421052631582E-2</v>
      </c>
      <c r="M93" s="10">
        <v>1</v>
      </c>
      <c r="N93" s="18"/>
      <c r="O93" s="33" t="s">
        <v>10</v>
      </c>
      <c r="P93" s="33" t="s">
        <v>11</v>
      </c>
      <c r="Q93" s="34" t="s">
        <v>9</v>
      </c>
      <c r="U93" s="153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</row>
    <row r="94" spans="2:153" ht="13.5" thickBot="1" x14ac:dyDescent="0.25">
      <c r="B94" s="19"/>
      <c r="D94" s="98">
        <f>G93</f>
        <v>0.15789473684210525</v>
      </c>
      <c r="E94" s="94">
        <f>E93*E91</f>
        <v>3.6184210526315791E-2</v>
      </c>
      <c r="F94" s="94">
        <f>F93*F91</f>
        <v>0</v>
      </c>
      <c r="G94" s="94">
        <f t="shared" ref="G94:L94" si="18">G93*G91</f>
        <v>0.31578947368421051</v>
      </c>
      <c r="H94" s="94">
        <f t="shared" si="18"/>
        <v>1.013157894736842</v>
      </c>
      <c r="I94" s="94">
        <f t="shared" si="18"/>
        <v>1.2401315789473684</v>
      </c>
      <c r="J94" s="94">
        <f t="shared" si="18"/>
        <v>4.9967105263157894</v>
      </c>
      <c r="K94" s="94">
        <f t="shared" si="18"/>
        <v>4.3125</v>
      </c>
      <c r="L94" s="94">
        <f t="shared" si="18"/>
        <v>5.0296052631578947</v>
      </c>
      <c r="M94" s="95">
        <f>SUM(E94:L94)</f>
        <v>16.944078947368421</v>
      </c>
      <c r="N94" s="96"/>
      <c r="O94" s="94">
        <f>M94</f>
        <v>16.944078947368421</v>
      </c>
      <c r="P94" s="97">
        <f>D94</f>
        <v>0.15789473684210525</v>
      </c>
      <c r="Q94" s="69">
        <f>O94/P94</f>
        <v>107.31250000000001</v>
      </c>
      <c r="U94" s="153"/>
      <c r="Z94" s="48"/>
      <c r="AA94" s="48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</row>
    <row r="95" spans="2:153" ht="13.5" thickBot="1" x14ac:dyDescent="0.25">
      <c r="B95" s="19"/>
      <c r="D95" s="25" t="s">
        <v>12</v>
      </c>
      <c r="E95" s="26">
        <f>F81-E81</f>
        <v>0.5</v>
      </c>
      <c r="F95" s="26">
        <f>F81-F81</f>
        <v>0</v>
      </c>
      <c r="G95" s="26">
        <f>G81-F81</f>
        <v>2</v>
      </c>
      <c r="H95" s="26">
        <f>H81-F81</f>
        <v>7</v>
      </c>
      <c r="I95" s="26">
        <f>I81-F81</f>
        <v>14.5</v>
      </c>
      <c r="J95" s="26">
        <f>J81-F81</f>
        <v>24.5</v>
      </c>
      <c r="K95" s="26">
        <f>K81-F81</f>
        <v>34.5</v>
      </c>
      <c r="L95" s="26">
        <f>L81-F81</f>
        <v>69.5</v>
      </c>
      <c r="M95" s="27"/>
      <c r="N95" s="28"/>
      <c r="O95" s="28"/>
      <c r="P95" s="28"/>
      <c r="Q95" s="29"/>
      <c r="U95" s="153"/>
      <c r="Z95" s="48"/>
      <c r="AA95" s="48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</row>
    <row r="96" spans="2:153" x14ac:dyDescent="0.2">
      <c r="B96" s="190" t="s">
        <v>34</v>
      </c>
      <c r="D96" s="39"/>
      <c r="E96" s="11">
        <v>2</v>
      </c>
      <c r="F96" s="12">
        <v>7</v>
      </c>
      <c r="G96" s="4">
        <v>17</v>
      </c>
      <c r="H96" s="4">
        <v>27</v>
      </c>
      <c r="I96" s="4">
        <v>27</v>
      </c>
      <c r="J96" s="4">
        <v>25</v>
      </c>
      <c r="K96" s="4">
        <v>27</v>
      </c>
      <c r="L96" s="5">
        <v>20</v>
      </c>
      <c r="M96" s="6">
        <v>152</v>
      </c>
      <c r="N96" s="18"/>
      <c r="O96" s="89" t="s">
        <v>57</v>
      </c>
      <c r="P96" s="99" t="s">
        <v>58</v>
      </c>
      <c r="Q96" s="31"/>
      <c r="U96" s="153"/>
      <c r="V96" s="134">
        <f>V90:PE90%</f>
        <v>0</v>
      </c>
      <c r="W96" s="131">
        <v>0.01</v>
      </c>
      <c r="X96" s="134">
        <v>0.02</v>
      </c>
      <c r="Y96" s="134">
        <v>0.03</v>
      </c>
      <c r="Z96" s="134">
        <v>0.04</v>
      </c>
      <c r="AA96" s="134">
        <v>0.05</v>
      </c>
      <c r="AB96" s="134">
        <v>0.06</v>
      </c>
      <c r="AC96" s="134">
        <v>7.0000000000000007E-2</v>
      </c>
      <c r="AD96" s="134">
        <v>0.08</v>
      </c>
      <c r="AE96" s="134">
        <v>0.09</v>
      </c>
      <c r="AF96" s="134">
        <v>0.1</v>
      </c>
      <c r="AG96" s="134">
        <v>0.11</v>
      </c>
      <c r="AH96" s="134">
        <v>0.12</v>
      </c>
      <c r="AI96" s="134">
        <v>0.13</v>
      </c>
      <c r="AJ96" s="134">
        <v>0.14000000000000001</v>
      </c>
      <c r="AK96" s="134">
        <v>0.15</v>
      </c>
      <c r="AL96" s="134">
        <v>0.16</v>
      </c>
      <c r="AM96" s="134">
        <v>0.17</v>
      </c>
      <c r="AN96" s="134">
        <v>0.18</v>
      </c>
      <c r="AO96" s="134">
        <v>0.19</v>
      </c>
      <c r="AP96" s="134">
        <v>0.2</v>
      </c>
      <c r="AQ96" s="134">
        <v>0.21</v>
      </c>
      <c r="AR96" s="134">
        <v>0.22</v>
      </c>
      <c r="AS96" s="134">
        <v>0.23</v>
      </c>
      <c r="AT96" s="133">
        <v>0.24</v>
      </c>
      <c r="AU96" s="134">
        <v>0.25</v>
      </c>
      <c r="AV96" s="134">
        <v>0.26</v>
      </c>
      <c r="AW96" s="134">
        <v>0.27</v>
      </c>
      <c r="AX96" s="134">
        <v>0.28000000000000003</v>
      </c>
      <c r="AY96" s="134">
        <v>0.28999999999999998</v>
      </c>
      <c r="AZ96" s="134">
        <v>0.3</v>
      </c>
      <c r="BA96" s="134">
        <v>0.31</v>
      </c>
      <c r="BB96" s="134">
        <v>0.32</v>
      </c>
      <c r="BC96" s="134">
        <v>0.33</v>
      </c>
      <c r="BD96" s="134">
        <v>0.34</v>
      </c>
      <c r="BE96" s="134">
        <v>0.35</v>
      </c>
      <c r="BF96" s="134">
        <v>0.36</v>
      </c>
      <c r="BG96" s="134">
        <v>0.37</v>
      </c>
      <c r="BH96" s="134">
        <v>0.38</v>
      </c>
      <c r="BI96" s="134">
        <v>0.39</v>
      </c>
      <c r="BJ96" s="134">
        <v>0.4</v>
      </c>
      <c r="BK96" s="134">
        <v>0.41</v>
      </c>
      <c r="BL96" s="134">
        <v>0.42</v>
      </c>
      <c r="BM96" s="134">
        <v>0.43</v>
      </c>
      <c r="BN96" s="134">
        <v>0.44</v>
      </c>
      <c r="BO96" s="134">
        <v>0.45</v>
      </c>
      <c r="BP96" s="134">
        <v>0.46</v>
      </c>
      <c r="BQ96" s="134">
        <v>0.47</v>
      </c>
      <c r="BR96" s="134">
        <v>0.48</v>
      </c>
      <c r="BS96" s="134">
        <v>0.49</v>
      </c>
      <c r="BT96" s="134">
        <v>0.5</v>
      </c>
      <c r="BU96" s="134">
        <v>0.51</v>
      </c>
      <c r="BV96" s="134">
        <v>0.52</v>
      </c>
      <c r="BW96" s="134">
        <v>0.53</v>
      </c>
      <c r="BX96" s="134">
        <v>0.54</v>
      </c>
      <c r="BY96" s="134">
        <v>0.55000000000000004</v>
      </c>
      <c r="BZ96" s="134">
        <v>0.56000000000000005</v>
      </c>
      <c r="CA96" s="134">
        <v>0.56999999999999995</v>
      </c>
      <c r="CB96" s="134">
        <v>0.57999999999999996</v>
      </c>
      <c r="CC96" s="134">
        <v>0.59</v>
      </c>
      <c r="CD96" s="134">
        <v>0.6</v>
      </c>
      <c r="CE96" s="134">
        <v>0.61</v>
      </c>
      <c r="CF96" s="134">
        <v>0.62</v>
      </c>
      <c r="CG96" s="134">
        <v>0.63</v>
      </c>
      <c r="CH96" s="134">
        <v>0.64</v>
      </c>
      <c r="CI96" s="134">
        <v>0.65</v>
      </c>
      <c r="CJ96" s="134">
        <v>0.66</v>
      </c>
      <c r="CK96" s="134">
        <v>0.67</v>
      </c>
      <c r="CL96" s="134">
        <v>0.68</v>
      </c>
      <c r="CM96" s="134">
        <v>0.69</v>
      </c>
      <c r="CN96" s="134">
        <v>0.7</v>
      </c>
      <c r="CO96" s="134">
        <v>0.71</v>
      </c>
      <c r="CP96" s="134">
        <v>0.72</v>
      </c>
      <c r="CQ96" s="134">
        <v>0.73</v>
      </c>
      <c r="CR96" s="134">
        <v>0.74</v>
      </c>
      <c r="CS96" s="134">
        <v>0.75</v>
      </c>
      <c r="CT96" s="134">
        <v>0.76</v>
      </c>
      <c r="CU96" s="134">
        <v>0.77</v>
      </c>
      <c r="CV96" s="134">
        <v>0.78</v>
      </c>
      <c r="CW96" s="134">
        <v>0.79</v>
      </c>
      <c r="CX96" s="134">
        <v>0.8</v>
      </c>
      <c r="CY96" s="134">
        <v>0.81</v>
      </c>
      <c r="CZ96" s="134">
        <v>0.82</v>
      </c>
      <c r="DA96" s="134">
        <v>0.83</v>
      </c>
      <c r="DB96" s="134">
        <v>0.84</v>
      </c>
      <c r="DC96" s="134">
        <v>0.85</v>
      </c>
      <c r="DD96" s="134">
        <v>0.86</v>
      </c>
      <c r="DE96" s="134">
        <v>0.87</v>
      </c>
      <c r="DF96" s="134">
        <v>0.88</v>
      </c>
      <c r="DG96" s="134">
        <v>0.89</v>
      </c>
      <c r="DH96" s="134">
        <v>0.9</v>
      </c>
      <c r="DI96" s="134">
        <v>0.91</v>
      </c>
      <c r="DJ96" s="134">
        <v>0.92</v>
      </c>
      <c r="DK96" s="134">
        <v>0.93</v>
      </c>
      <c r="DL96" s="134">
        <v>0.94</v>
      </c>
      <c r="DM96" s="134">
        <v>0.95</v>
      </c>
      <c r="DN96" s="134">
        <v>0.96</v>
      </c>
      <c r="DO96" s="134">
        <v>0.97</v>
      </c>
      <c r="DP96" s="134">
        <v>0.98</v>
      </c>
      <c r="DQ96" s="134">
        <v>0.99</v>
      </c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</row>
    <row r="97" spans="2:153" ht="13.5" thickBot="1" x14ac:dyDescent="0.25">
      <c r="B97" s="191"/>
      <c r="D97" s="32" t="s">
        <v>13</v>
      </c>
      <c r="E97" s="14">
        <v>1.3157894736842105E-2</v>
      </c>
      <c r="F97" s="15">
        <v>4.6052631578947366E-2</v>
      </c>
      <c r="G97" s="21">
        <v>0.1118421052631579</v>
      </c>
      <c r="H97" s="8">
        <v>0.17763157894736842</v>
      </c>
      <c r="I97" s="8">
        <v>0.17763157894736842</v>
      </c>
      <c r="J97" s="8">
        <v>0.16447368421052633</v>
      </c>
      <c r="K97" s="8">
        <v>0.17763157894736842</v>
      </c>
      <c r="L97" s="16">
        <v>0.13157894736842105</v>
      </c>
      <c r="M97" s="10">
        <v>1</v>
      </c>
      <c r="N97" s="18"/>
      <c r="O97" s="33" t="s">
        <v>10</v>
      </c>
      <c r="P97" s="33" t="s">
        <v>11</v>
      </c>
      <c r="Q97" s="34" t="s">
        <v>9</v>
      </c>
      <c r="U97" s="153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</row>
    <row r="98" spans="2:153" ht="13.5" thickBot="1" x14ac:dyDescent="0.25">
      <c r="B98" s="17"/>
      <c r="D98" s="98">
        <f>G97</f>
        <v>0.1118421052631579</v>
      </c>
      <c r="E98" s="94">
        <f>E97*E95</f>
        <v>6.5789473684210523E-3</v>
      </c>
      <c r="F98" s="94">
        <f>F97*F95</f>
        <v>0</v>
      </c>
      <c r="G98" s="94">
        <f t="shared" ref="G98:L98" si="19">G97*G95</f>
        <v>0.22368421052631579</v>
      </c>
      <c r="H98" s="94">
        <f t="shared" si="19"/>
        <v>1.243421052631579</v>
      </c>
      <c r="I98" s="94">
        <f t="shared" si="19"/>
        <v>2.575657894736842</v>
      </c>
      <c r="J98" s="94">
        <f t="shared" si="19"/>
        <v>4.0296052631578947</v>
      </c>
      <c r="K98" s="94">
        <f t="shared" si="19"/>
        <v>6.1282894736842106</v>
      </c>
      <c r="L98" s="94">
        <f t="shared" si="19"/>
        <v>9.1447368421052619</v>
      </c>
      <c r="M98" s="95">
        <f>SUM(E98:L98)</f>
        <v>23.351973684210524</v>
      </c>
      <c r="N98" s="96"/>
      <c r="O98" s="94">
        <f>M98</f>
        <v>23.351973684210524</v>
      </c>
      <c r="P98" s="97">
        <f>D98</f>
        <v>0.1118421052631579</v>
      </c>
      <c r="Q98" s="69">
        <f>O98/P98</f>
        <v>208.79411764705881</v>
      </c>
      <c r="R98" s="17"/>
      <c r="U98" s="153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</row>
    <row r="99" spans="2:153" ht="13.5" thickBot="1" x14ac:dyDescent="0.25">
      <c r="B99" s="17"/>
      <c r="D99" s="25" t="s">
        <v>12</v>
      </c>
      <c r="E99" s="26">
        <f>E81-E81</f>
        <v>0</v>
      </c>
      <c r="F99" s="26">
        <f>F81-E81</f>
        <v>0.5</v>
      </c>
      <c r="G99" s="26">
        <f>G81-E81</f>
        <v>2.5</v>
      </c>
      <c r="H99" s="26">
        <f>H81-E81</f>
        <v>7.5</v>
      </c>
      <c r="I99" s="26">
        <f>I81-E81</f>
        <v>15</v>
      </c>
      <c r="J99" s="26">
        <f>J81-E81</f>
        <v>25</v>
      </c>
      <c r="K99" s="26">
        <f>K81-E81</f>
        <v>35</v>
      </c>
      <c r="L99" s="26">
        <f>L81-E81</f>
        <v>70</v>
      </c>
      <c r="M99" s="27"/>
      <c r="N99" s="28"/>
      <c r="O99" s="28"/>
      <c r="P99" s="28"/>
      <c r="Q99" s="29"/>
      <c r="R99" s="17"/>
      <c r="U99" s="153"/>
      <c r="Z99" s="48"/>
      <c r="AA99" s="48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</row>
    <row r="100" spans="2:153" x14ac:dyDescent="0.2">
      <c r="B100" s="194" t="s">
        <v>35</v>
      </c>
      <c r="D100" s="39"/>
      <c r="E100" s="3">
        <v>4</v>
      </c>
      <c r="F100" s="4">
        <v>8</v>
      </c>
      <c r="G100" s="4">
        <v>27</v>
      </c>
      <c r="H100" s="4">
        <v>31</v>
      </c>
      <c r="I100" s="4">
        <v>27</v>
      </c>
      <c r="J100" s="4">
        <v>20</v>
      </c>
      <c r="K100" s="4">
        <v>20</v>
      </c>
      <c r="L100" s="5">
        <v>15</v>
      </c>
      <c r="M100" s="6">
        <v>152</v>
      </c>
      <c r="N100" s="18"/>
      <c r="O100" s="89" t="s">
        <v>57</v>
      </c>
      <c r="P100" s="99" t="s">
        <v>58</v>
      </c>
      <c r="Q100" s="31"/>
      <c r="U100" s="153"/>
      <c r="V100" s="131">
        <v>0</v>
      </c>
      <c r="W100" s="134">
        <v>0.01</v>
      </c>
      <c r="X100" s="134">
        <v>0.02</v>
      </c>
      <c r="Y100" s="134">
        <v>0.03</v>
      </c>
      <c r="Z100" s="134">
        <v>0.04</v>
      </c>
      <c r="AA100" s="134">
        <v>0.05</v>
      </c>
      <c r="AB100" s="134">
        <v>0.06</v>
      </c>
      <c r="AC100" s="134">
        <v>7.0000000000000007E-2</v>
      </c>
      <c r="AD100" s="134">
        <v>0.08</v>
      </c>
      <c r="AE100" s="134">
        <v>0.09</v>
      </c>
      <c r="AF100" s="134">
        <v>0.1</v>
      </c>
      <c r="AG100" s="134">
        <v>0.11</v>
      </c>
      <c r="AH100" s="134">
        <v>0.12</v>
      </c>
      <c r="AI100" s="134">
        <v>0.13</v>
      </c>
      <c r="AJ100" s="134">
        <v>0.14000000000000001</v>
      </c>
      <c r="AK100" s="134">
        <v>0.15</v>
      </c>
      <c r="AL100" s="134">
        <v>0.16</v>
      </c>
      <c r="AM100" s="134">
        <v>0.17</v>
      </c>
      <c r="AN100" s="134">
        <v>0.18</v>
      </c>
      <c r="AO100" s="133">
        <v>0.19</v>
      </c>
      <c r="AP100" s="134">
        <v>0.2</v>
      </c>
      <c r="AQ100" s="134">
        <v>0.21</v>
      </c>
      <c r="AR100" s="134">
        <v>0.22</v>
      </c>
      <c r="AS100" s="134">
        <v>0.23</v>
      </c>
      <c r="AT100" s="134">
        <v>0.24</v>
      </c>
      <c r="AU100" s="134">
        <v>0.25</v>
      </c>
      <c r="AV100" s="134">
        <v>0.26</v>
      </c>
      <c r="AW100" s="134">
        <v>0.27</v>
      </c>
      <c r="AX100" s="134">
        <v>0.28000000000000003</v>
      </c>
      <c r="AY100" s="134">
        <v>0.28999999999999998</v>
      </c>
      <c r="AZ100" s="134">
        <v>0.3</v>
      </c>
      <c r="BA100" s="134">
        <v>0.31</v>
      </c>
      <c r="BB100" s="134">
        <v>0.32</v>
      </c>
      <c r="BC100" s="134">
        <v>0.33</v>
      </c>
      <c r="BD100" s="134">
        <v>0.34</v>
      </c>
      <c r="BE100" s="134">
        <v>0.35</v>
      </c>
      <c r="BF100" s="134">
        <v>0.36</v>
      </c>
      <c r="BG100" s="134">
        <v>0.37</v>
      </c>
      <c r="BH100" s="134">
        <v>0.38</v>
      </c>
      <c r="BI100" s="134">
        <v>0.39</v>
      </c>
      <c r="BJ100" s="134">
        <v>0.4</v>
      </c>
      <c r="BK100" s="134">
        <v>0.41</v>
      </c>
      <c r="BL100" s="134">
        <v>0.42</v>
      </c>
      <c r="BM100" s="134">
        <v>0.43</v>
      </c>
      <c r="BN100" s="134">
        <v>0.44</v>
      </c>
      <c r="BO100" s="134">
        <v>0.45</v>
      </c>
      <c r="BP100" s="134">
        <v>0.46</v>
      </c>
      <c r="BQ100" s="134">
        <v>0.47</v>
      </c>
      <c r="BR100" s="134">
        <v>0.48</v>
      </c>
      <c r="BS100" s="134">
        <v>0.49</v>
      </c>
      <c r="BT100" s="134">
        <v>0.5</v>
      </c>
      <c r="BU100" s="134">
        <v>0.51</v>
      </c>
      <c r="BV100" s="134">
        <v>0.52</v>
      </c>
      <c r="BW100" s="134">
        <v>0.53</v>
      </c>
      <c r="BX100" s="134">
        <v>0.54</v>
      </c>
      <c r="BY100" s="134">
        <v>0.55000000000000004</v>
      </c>
      <c r="BZ100" s="134">
        <v>0.56000000000000005</v>
      </c>
      <c r="CA100" s="134">
        <v>0.56999999999999995</v>
      </c>
      <c r="CB100" s="134">
        <v>0.57999999999999996</v>
      </c>
      <c r="CC100" s="134">
        <v>0.59</v>
      </c>
      <c r="CD100" s="134">
        <v>0.6</v>
      </c>
      <c r="CE100" s="134">
        <v>0.61</v>
      </c>
      <c r="CF100" s="134">
        <v>0.62</v>
      </c>
      <c r="CG100" s="134">
        <v>0.63</v>
      </c>
      <c r="CH100" s="134">
        <v>0.64</v>
      </c>
      <c r="CI100" s="134">
        <v>0.65</v>
      </c>
      <c r="CJ100" s="134">
        <v>0.66</v>
      </c>
      <c r="CK100" s="134">
        <v>0.67</v>
      </c>
      <c r="CL100" s="134">
        <v>0.68</v>
      </c>
      <c r="CM100" s="134">
        <v>0.69</v>
      </c>
      <c r="CN100" s="134">
        <v>0.7</v>
      </c>
      <c r="CO100" s="134">
        <v>0.71</v>
      </c>
      <c r="CP100" s="134">
        <v>0.72</v>
      </c>
      <c r="CQ100" s="134">
        <v>0.73</v>
      </c>
      <c r="CR100" s="134">
        <v>0.74</v>
      </c>
      <c r="CS100" s="134">
        <v>0.75</v>
      </c>
      <c r="CT100" s="134">
        <v>0.76</v>
      </c>
      <c r="CU100" s="134">
        <v>0.77</v>
      </c>
      <c r="CV100" s="134">
        <v>0.78</v>
      </c>
      <c r="CW100" s="134">
        <v>0.79</v>
      </c>
      <c r="CX100" s="134">
        <v>0.8</v>
      </c>
      <c r="CY100" s="134">
        <v>0.81</v>
      </c>
      <c r="CZ100" s="134">
        <v>0.82</v>
      </c>
      <c r="DA100" s="134">
        <v>0.83</v>
      </c>
      <c r="DB100" s="134">
        <v>0.84</v>
      </c>
      <c r="DC100" s="134">
        <v>0.85</v>
      </c>
      <c r="DD100" s="134">
        <v>0.86</v>
      </c>
      <c r="DE100" s="134">
        <v>0.87</v>
      </c>
      <c r="DF100" s="134">
        <v>0.88</v>
      </c>
      <c r="DG100" s="134">
        <v>0.89</v>
      </c>
      <c r="DH100" s="134">
        <v>0.9</v>
      </c>
      <c r="DI100" s="134">
        <v>0.91</v>
      </c>
      <c r="DJ100" s="134">
        <v>0.92</v>
      </c>
      <c r="DK100" s="134">
        <v>0.93</v>
      </c>
      <c r="DL100" s="134">
        <v>0.94</v>
      </c>
      <c r="DM100" s="134">
        <v>0.95</v>
      </c>
      <c r="DN100" s="134">
        <v>0.96</v>
      </c>
      <c r="DO100" s="134">
        <v>0.97</v>
      </c>
      <c r="DP100" s="134">
        <v>0.98</v>
      </c>
      <c r="DQ100" s="134">
        <v>0.99</v>
      </c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</row>
    <row r="101" spans="2:153" ht="13.5" thickBot="1" x14ac:dyDescent="0.25">
      <c r="B101" s="195"/>
      <c r="D101" s="32" t="s">
        <v>13</v>
      </c>
      <c r="E101" s="7">
        <v>2.6315789473684209E-2</v>
      </c>
      <c r="F101" s="8">
        <v>5.2631578947368418E-2</v>
      </c>
      <c r="G101" s="8">
        <v>0.17763157894736842</v>
      </c>
      <c r="H101" s="8">
        <v>0.20394736842105263</v>
      </c>
      <c r="I101" s="8">
        <v>0.17763157894736842</v>
      </c>
      <c r="J101" s="8">
        <v>0.13157894736842105</v>
      </c>
      <c r="K101" s="8">
        <v>0.13157894736842105</v>
      </c>
      <c r="L101" s="9">
        <v>9.8684210526315791E-2</v>
      </c>
      <c r="M101" s="10">
        <v>0.99999999999999989</v>
      </c>
      <c r="N101" s="18"/>
      <c r="O101" s="33" t="s">
        <v>10</v>
      </c>
      <c r="P101" s="33" t="s">
        <v>11</v>
      </c>
      <c r="Q101" s="34" t="s">
        <v>9</v>
      </c>
      <c r="U101" s="153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</row>
    <row r="102" spans="2:153" ht="13.5" thickBot="1" x14ac:dyDescent="0.25">
      <c r="B102" s="19"/>
      <c r="D102" s="98">
        <f>E101</f>
        <v>2.6315789473684209E-2</v>
      </c>
      <c r="E102" s="94">
        <f>E101*E99</f>
        <v>0</v>
      </c>
      <c r="F102" s="94">
        <f>F101*F99</f>
        <v>2.6315789473684209E-2</v>
      </c>
      <c r="G102" s="94">
        <f t="shared" ref="G102:L102" si="20">G101*G99</f>
        <v>0.44407894736842102</v>
      </c>
      <c r="H102" s="94">
        <f t="shared" si="20"/>
        <v>1.5296052631578947</v>
      </c>
      <c r="I102" s="94">
        <f t="shared" si="20"/>
        <v>2.6644736842105261</v>
      </c>
      <c r="J102" s="94">
        <f t="shared" si="20"/>
        <v>3.2894736842105261</v>
      </c>
      <c r="K102" s="94">
        <f t="shared" si="20"/>
        <v>4.6052631578947363</v>
      </c>
      <c r="L102" s="94">
        <f t="shared" si="20"/>
        <v>6.9078947368421053</v>
      </c>
      <c r="M102" s="95">
        <f>SUM(E102:L102)</f>
        <v>19.467105263157894</v>
      </c>
      <c r="N102" s="96"/>
      <c r="O102" s="94">
        <f>M102</f>
        <v>19.467105263157894</v>
      </c>
      <c r="P102" s="97">
        <f>D102</f>
        <v>2.6315789473684209E-2</v>
      </c>
      <c r="Q102" s="69">
        <f>O102/P102</f>
        <v>739.75</v>
      </c>
      <c r="U102" s="153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</row>
    <row r="103" spans="2:153" ht="13.5" thickBot="1" x14ac:dyDescent="0.25">
      <c r="B103" s="84"/>
      <c r="D103" s="25" t="s">
        <v>12</v>
      </c>
      <c r="E103" s="26">
        <f>F81-E81</f>
        <v>0.5</v>
      </c>
      <c r="F103" s="26">
        <f>F81-F81</f>
        <v>0</v>
      </c>
      <c r="G103" s="26">
        <f>G81-F81</f>
        <v>2</v>
      </c>
      <c r="H103" s="26">
        <f>H81-F81</f>
        <v>7</v>
      </c>
      <c r="I103" s="26">
        <f>I81-F81</f>
        <v>14.5</v>
      </c>
      <c r="J103" s="26">
        <f>J81-F81</f>
        <v>24.5</v>
      </c>
      <c r="K103" s="26">
        <f>K81-6</f>
        <v>29</v>
      </c>
      <c r="L103" s="26">
        <f>L81-F81</f>
        <v>69.5</v>
      </c>
      <c r="M103" s="27"/>
      <c r="N103" s="28"/>
      <c r="O103" s="28"/>
      <c r="P103" s="28"/>
      <c r="Q103" s="29"/>
      <c r="R103" s="19"/>
      <c r="U103" s="153"/>
      <c r="Z103" s="48"/>
      <c r="AA103" s="48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</row>
    <row r="104" spans="2:153" x14ac:dyDescent="0.2">
      <c r="B104" s="190" t="s">
        <v>36</v>
      </c>
      <c r="D104" s="39"/>
      <c r="E104" s="11">
        <v>1</v>
      </c>
      <c r="F104" s="12">
        <v>19</v>
      </c>
      <c r="G104" s="4">
        <v>21</v>
      </c>
      <c r="H104" s="4">
        <v>11</v>
      </c>
      <c r="I104" s="4">
        <v>20</v>
      </c>
      <c r="J104" s="4">
        <v>26</v>
      </c>
      <c r="K104" s="4">
        <v>19</v>
      </c>
      <c r="L104" s="5">
        <v>34</v>
      </c>
      <c r="M104" s="6">
        <v>151</v>
      </c>
      <c r="N104" s="18"/>
      <c r="O104" s="89" t="s">
        <v>57</v>
      </c>
      <c r="P104" s="99" t="s">
        <v>58</v>
      </c>
      <c r="Q104" s="31"/>
      <c r="U104" s="153"/>
      <c r="V104" s="134">
        <f>V94:PE94%</f>
        <v>0</v>
      </c>
      <c r="W104" s="131">
        <v>0.01</v>
      </c>
      <c r="X104" s="134">
        <v>0.02</v>
      </c>
      <c r="Y104" s="134">
        <v>0.03</v>
      </c>
      <c r="Z104" s="134">
        <v>0.04</v>
      </c>
      <c r="AA104" s="134">
        <v>0.05</v>
      </c>
      <c r="AB104" s="134">
        <v>0.06</v>
      </c>
      <c r="AC104" s="134">
        <v>7.0000000000000007E-2</v>
      </c>
      <c r="AD104" s="134">
        <v>0.08</v>
      </c>
      <c r="AE104" s="134">
        <v>0.09</v>
      </c>
      <c r="AF104" s="134">
        <v>0.1</v>
      </c>
      <c r="AG104" s="134">
        <v>0.11</v>
      </c>
      <c r="AH104" s="134">
        <v>0.12</v>
      </c>
      <c r="AI104" s="134">
        <v>0.13</v>
      </c>
      <c r="AJ104" s="134">
        <v>0.14000000000000001</v>
      </c>
      <c r="AK104" s="134">
        <v>0.15</v>
      </c>
      <c r="AL104" s="134">
        <v>0.16</v>
      </c>
      <c r="AM104" s="134">
        <v>0.17</v>
      </c>
      <c r="AN104" s="134">
        <v>0.18</v>
      </c>
      <c r="AO104" s="134">
        <v>0.19</v>
      </c>
      <c r="AP104" s="134">
        <v>0.2</v>
      </c>
      <c r="AQ104" s="134">
        <v>0.21</v>
      </c>
      <c r="AR104" s="134">
        <v>0.22</v>
      </c>
      <c r="AS104" s="134">
        <v>0.23</v>
      </c>
      <c r="AT104" s="134">
        <v>0.24</v>
      </c>
      <c r="AU104" s="134">
        <v>0.25</v>
      </c>
      <c r="AV104" s="134">
        <v>0.26</v>
      </c>
      <c r="AW104" s="133">
        <v>0.27</v>
      </c>
      <c r="AX104" s="134">
        <v>0.28000000000000003</v>
      </c>
      <c r="AY104" s="134">
        <v>0.28999999999999998</v>
      </c>
      <c r="AZ104" s="134">
        <v>0.3</v>
      </c>
      <c r="BA104" s="134">
        <v>0.31</v>
      </c>
      <c r="BB104" s="134">
        <v>0.32</v>
      </c>
      <c r="BC104" s="134">
        <v>0.33</v>
      </c>
      <c r="BD104" s="134">
        <v>0.34</v>
      </c>
      <c r="BE104" s="134">
        <v>0.35</v>
      </c>
      <c r="BF104" s="134">
        <v>0.36</v>
      </c>
      <c r="BG104" s="134">
        <v>0.37</v>
      </c>
      <c r="BH104" s="134">
        <v>0.38</v>
      </c>
      <c r="BI104" s="134">
        <v>0.39</v>
      </c>
      <c r="BJ104" s="134">
        <v>0.4</v>
      </c>
      <c r="BK104" s="134">
        <v>0.41</v>
      </c>
      <c r="BL104" s="134">
        <v>0.42</v>
      </c>
      <c r="BM104" s="134">
        <v>0.43</v>
      </c>
      <c r="BN104" s="134">
        <v>0.44</v>
      </c>
      <c r="BO104" s="134">
        <v>0.45</v>
      </c>
      <c r="BP104" s="134">
        <v>0.46</v>
      </c>
      <c r="BQ104" s="134">
        <v>0.47</v>
      </c>
      <c r="BR104" s="134">
        <v>0.48</v>
      </c>
      <c r="BS104" s="134">
        <v>0.49</v>
      </c>
      <c r="BT104" s="134">
        <v>0.5</v>
      </c>
      <c r="BU104" s="134">
        <v>0.51</v>
      </c>
      <c r="BV104" s="134">
        <v>0.52</v>
      </c>
      <c r="BW104" s="134">
        <v>0.53</v>
      </c>
      <c r="BX104" s="134">
        <v>0.54</v>
      </c>
      <c r="BY104" s="134">
        <v>0.55000000000000004</v>
      </c>
      <c r="BZ104" s="134">
        <v>0.56000000000000005</v>
      </c>
      <c r="CA104" s="134">
        <v>0.56999999999999995</v>
      </c>
      <c r="CB104" s="134">
        <v>0.57999999999999996</v>
      </c>
      <c r="CC104" s="134">
        <v>0.59</v>
      </c>
      <c r="CD104" s="134">
        <v>0.6</v>
      </c>
      <c r="CE104" s="134">
        <v>0.61</v>
      </c>
      <c r="CF104" s="134">
        <v>0.62</v>
      </c>
      <c r="CG104" s="134">
        <v>0.63</v>
      </c>
      <c r="CH104" s="134">
        <v>0.64</v>
      </c>
      <c r="CI104" s="134">
        <v>0.65</v>
      </c>
      <c r="CJ104" s="134">
        <v>0.66</v>
      </c>
      <c r="CK104" s="134">
        <v>0.67</v>
      </c>
      <c r="CL104" s="134">
        <v>0.68</v>
      </c>
      <c r="CM104" s="134">
        <v>0.69</v>
      </c>
      <c r="CN104" s="134">
        <v>0.7</v>
      </c>
      <c r="CO104" s="134">
        <v>0.71</v>
      </c>
      <c r="CP104" s="134">
        <v>0.72</v>
      </c>
      <c r="CQ104" s="134">
        <v>0.73</v>
      </c>
      <c r="CR104" s="134">
        <v>0.74</v>
      </c>
      <c r="CS104" s="134">
        <v>0.75</v>
      </c>
      <c r="CT104" s="134">
        <v>0.76</v>
      </c>
      <c r="CU104" s="134">
        <v>0.77</v>
      </c>
      <c r="CV104" s="134">
        <v>0.78</v>
      </c>
      <c r="CW104" s="134">
        <v>0.79</v>
      </c>
      <c r="CX104" s="134">
        <v>0.8</v>
      </c>
      <c r="CY104" s="134">
        <v>0.81</v>
      </c>
      <c r="CZ104" s="134">
        <v>0.82</v>
      </c>
      <c r="DA104" s="134">
        <v>0.83</v>
      </c>
      <c r="DB104" s="134">
        <v>0.84</v>
      </c>
      <c r="DC104" s="134">
        <v>0.85</v>
      </c>
      <c r="DD104" s="134">
        <v>0.86</v>
      </c>
      <c r="DE104" s="134">
        <v>0.87</v>
      </c>
      <c r="DF104" s="134">
        <v>0.88</v>
      </c>
      <c r="DG104" s="134">
        <v>0.89</v>
      </c>
      <c r="DH104" s="134">
        <v>0.9</v>
      </c>
      <c r="DI104" s="134">
        <v>0.91</v>
      </c>
      <c r="DJ104" s="134">
        <v>0.92</v>
      </c>
      <c r="DK104" s="134">
        <v>0.93</v>
      </c>
      <c r="DL104" s="134">
        <v>0.94</v>
      </c>
      <c r="DM104" s="134">
        <v>0.95</v>
      </c>
      <c r="DN104" s="134">
        <v>0.96</v>
      </c>
      <c r="DO104" s="134">
        <v>0.97</v>
      </c>
      <c r="DP104" s="134">
        <v>0.98</v>
      </c>
      <c r="DQ104" s="134">
        <v>0.99</v>
      </c>
      <c r="DR104" s="147"/>
      <c r="DS104" s="147"/>
      <c r="DT104" s="147"/>
      <c r="DU104" s="147"/>
      <c r="DV104" s="147"/>
      <c r="DW104" s="147"/>
      <c r="DX104" s="147"/>
      <c r="DY104" s="147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47"/>
      <c r="EJ104" s="147"/>
      <c r="EK104" s="147"/>
      <c r="EL104" s="147"/>
      <c r="EM104" s="147"/>
      <c r="EN104" s="147"/>
      <c r="EO104" s="147"/>
      <c r="EP104" s="147"/>
      <c r="EQ104" s="147"/>
      <c r="ER104" s="147"/>
      <c r="ES104" s="147"/>
      <c r="ET104" s="147"/>
      <c r="EU104" s="147"/>
      <c r="EV104" s="147"/>
      <c r="EW104" s="147"/>
    </row>
    <row r="105" spans="2:153" ht="13.5" thickBot="1" x14ac:dyDescent="0.25">
      <c r="B105" s="191"/>
      <c r="D105" s="32" t="s">
        <v>13</v>
      </c>
      <c r="E105" s="14">
        <v>6.6225165562913907E-3</v>
      </c>
      <c r="F105" s="15">
        <v>0.12582781456953643</v>
      </c>
      <c r="G105" s="8">
        <v>0.13907284768211919</v>
      </c>
      <c r="H105" s="8">
        <v>7.2847682119205295E-2</v>
      </c>
      <c r="I105" s="8">
        <v>0.13245033112582782</v>
      </c>
      <c r="J105" s="8">
        <v>0.17218543046357615</v>
      </c>
      <c r="K105" s="8">
        <v>0.12582781456953643</v>
      </c>
      <c r="L105" s="9">
        <v>0.2251655629139073</v>
      </c>
      <c r="M105" s="10">
        <v>1</v>
      </c>
      <c r="N105" s="18"/>
      <c r="O105" s="33" t="s">
        <v>10</v>
      </c>
      <c r="P105" s="33" t="s">
        <v>11</v>
      </c>
      <c r="Q105" s="34" t="s">
        <v>9</v>
      </c>
      <c r="U105" s="153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147"/>
      <c r="DS105" s="147"/>
      <c r="DT105" s="147"/>
      <c r="DU105" s="147"/>
      <c r="DV105" s="147"/>
      <c r="DW105" s="147"/>
      <c r="DX105" s="147"/>
      <c r="DY105" s="147"/>
      <c r="DZ105" s="147"/>
      <c r="EA105" s="147"/>
      <c r="EB105" s="147"/>
      <c r="EC105" s="147"/>
      <c r="ED105" s="147"/>
      <c r="EE105" s="147"/>
      <c r="EF105" s="147"/>
      <c r="EG105" s="147"/>
      <c r="EH105" s="147"/>
      <c r="EI105" s="147"/>
      <c r="EJ105" s="147"/>
      <c r="EK105" s="147"/>
      <c r="EL105" s="147"/>
      <c r="EM105" s="147"/>
      <c r="EN105" s="147"/>
      <c r="EO105" s="147"/>
      <c r="EP105" s="147"/>
      <c r="EQ105" s="147"/>
      <c r="ER105" s="147"/>
      <c r="ES105" s="147"/>
      <c r="ET105" s="147"/>
      <c r="EU105" s="147"/>
      <c r="EV105" s="147"/>
      <c r="EW105" s="147"/>
    </row>
    <row r="106" spans="2:153" ht="13.5" thickBot="1" x14ac:dyDescent="0.25">
      <c r="B106" s="19"/>
      <c r="D106" s="98">
        <f>G105</f>
        <v>0.13907284768211919</v>
      </c>
      <c r="E106" s="94">
        <f>E105*E103</f>
        <v>3.3112582781456954E-3</v>
      </c>
      <c r="F106" s="94">
        <f>F105*F103</f>
        <v>0</v>
      </c>
      <c r="G106" s="94">
        <f t="shared" ref="G106:L106" si="21">G105*G103</f>
        <v>0.27814569536423839</v>
      </c>
      <c r="H106" s="94">
        <f t="shared" si="21"/>
        <v>0.50993377483443703</v>
      </c>
      <c r="I106" s="94">
        <f t="shared" si="21"/>
        <v>1.9205298013245033</v>
      </c>
      <c r="J106" s="94">
        <f t="shared" si="21"/>
        <v>4.2185430463576159</v>
      </c>
      <c r="K106" s="94">
        <f t="shared" si="21"/>
        <v>3.6490066225165565</v>
      </c>
      <c r="L106" s="94">
        <f t="shared" si="21"/>
        <v>15.649006622516557</v>
      </c>
      <c r="M106" s="95">
        <f>SUM(E106:L106)</f>
        <v>26.228476821192054</v>
      </c>
      <c r="N106" s="96"/>
      <c r="O106" s="94">
        <f>M106</f>
        <v>26.228476821192054</v>
      </c>
      <c r="P106" s="97">
        <f>D106</f>
        <v>0.13907284768211919</v>
      </c>
      <c r="Q106" s="69">
        <f>O106/P106</f>
        <v>188.5952380952381</v>
      </c>
      <c r="R106" s="20"/>
      <c r="U106" s="153"/>
      <c r="Z106" s="48"/>
      <c r="AA106" s="48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7"/>
      <c r="EF106" s="147"/>
      <c r="EG106" s="147"/>
      <c r="EH106" s="147"/>
      <c r="EI106" s="147"/>
      <c r="EJ106" s="147"/>
      <c r="EK106" s="147"/>
      <c r="EL106" s="147"/>
      <c r="EM106" s="147"/>
      <c r="EN106" s="147"/>
      <c r="EO106" s="147"/>
      <c r="EP106" s="147"/>
      <c r="EQ106" s="147"/>
      <c r="ER106" s="147"/>
      <c r="ES106" s="147"/>
      <c r="ET106" s="147"/>
      <c r="EU106" s="147"/>
      <c r="EV106" s="147"/>
      <c r="EW106" s="147"/>
    </row>
    <row r="107" spans="2:153" ht="13.5" thickBot="1" x14ac:dyDescent="0.25">
      <c r="B107" s="19"/>
      <c r="D107" s="25" t="s">
        <v>12</v>
      </c>
      <c r="E107" s="26">
        <f>E81-E81</f>
        <v>0</v>
      </c>
      <c r="F107" s="26">
        <f>F81-E81</f>
        <v>0.5</v>
      </c>
      <c r="G107" s="26">
        <f>G81-E81</f>
        <v>2.5</v>
      </c>
      <c r="H107" s="26">
        <f>H81-E81</f>
        <v>7.5</v>
      </c>
      <c r="I107" s="26">
        <f>I81-E81</f>
        <v>15</v>
      </c>
      <c r="J107" s="26">
        <f>J81-E81</f>
        <v>25</v>
      </c>
      <c r="K107" s="26">
        <f>K81-E81</f>
        <v>35</v>
      </c>
      <c r="L107" s="26">
        <f>L81-E81</f>
        <v>70</v>
      </c>
      <c r="M107" s="27"/>
      <c r="N107" s="28"/>
      <c r="O107" s="28"/>
      <c r="P107" s="28"/>
      <c r="Q107" s="29"/>
      <c r="Z107" s="48"/>
      <c r="AA107" s="48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</row>
    <row r="108" spans="2:153" x14ac:dyDescent="0.2">
      <c r="B108" s="190" t="s">
        <v>37</v>
      </c>
      <c r="D108" s="39"/>
      <c r="E108" s="3">
        <v>12</v>
      </c>
      <c r="F108" s="4">
        <v>30</v>
      </c>
      <c r="G108" s="4">
        <v>40</v>
      </c>
      <c r="H108" s="4">
        <v>28</v>
      </c>
      <c r="I108" s="4">
        <v>18</v>
      </c>
      <c r="J108" s="4">
        <v>7</v>
      </c>
      <c r="K108" s="4">
        <v>15</v>
      </c>
      <c r="L108" s="5">
        <v>2</v>
      </c>
      <c r="M108" s="6">
        <v>152</v>
      </c>
      <c r="N108" s="18"/>
      <c r="O108" s="89" t="s">
        <v>57</v>
      </c>
      <c r="P108" s="99" t="s">
        <v>58</v>
      </c>
      <c r="Q108" s="31"/>
      <c r="V108" s="131">
        <v>0</v>
      </c>
      <c r="W108" s="134">
        <v>0.01</v>
      </c>
      <c r="X108" s="134">
        <v>0.02</v>
      </c>
      <c r="Y108" s="134">
        <v>0.03</v>
      </c>
      <c r="Z108" s="134">
        <v>0.04</v>
      </c>
      <c r="AA108" s="134">
        <v>0.05</v>
      </c>
      <c r="AB108" s="134">
        <v>0.06</v>
      </c>
      <c r="AC108" s="134">
        <v>7.0000000000000007E-2</v>
      </c>
      <c r="AD108" s="134">
        <v>0.08</v>
      </c>
      <c r="AE108" s="133">
        <v>0.09</v>
      </c>
      <c r="AF108" s="134">
        <v>0.1</v>
      </c>
      <c r="AG108" s="134">
        <v>0.11</v>
      </c>
      <c r="AH108" s="134">
        <v>0.12</v>
      </c>
      <c r="AI108" s="134">
        <v>0.13</v>
      </c>
      <c r="AJ108" s="134">
        <v>0.14000000000000001</v>
      </c>
      <c r="AK108" s="134">
        <v>0.15</v>
      </c>
      <c r="AL108" s="134">
        <v>0.16</v>
      </c>
      <c r="AM108" s="134">
        <v>0.17</v>
      </c>
      <c r="AN108" s="134">
        <v>0.18</v>
      </c>
      <c r="AO108" s="134">
        <v>0.19</v>
      </c>
      <c r="AP108" s="134">
        <v>0.2</v>
      </c>
      <c r="AQ108" s="134">
        <v>0.21</v>
      </c>
      <c r="AR108" s="134">
        <v>0.22</v>
      </c>
      <c r="AS108" s="134">
        <v>0.23</v>
      </c>
      <c r="AT108" s="134">
        <v>0.24</v>
      </c>
      <c r="AU108" s="134">
        <v>0.25</v>
      </c>
      <c r="AV108" s="134">
        <v>0.26</v>
      </c>
      <c r="AW108" s="134">
        <v>0.27</v>
      </c>
      <c r="AX108" s="134">
        <v>0.28000000000000003</v>
      </c>
      <c r="AY108" s="134">
        <v>0.28999999999999998</v>
      </c>
      <c r="AZ108" s="134">
        <v>0.3</v>
      </c>
      <c r="BA108" s="134">
        <v>0.31</v>
      </c>
      <c r="BB108" s="134">
        <v>0.32</v>
      </c>
      <c r="BC108" s="134">
        <v>0.33</v>
      </c>
      <c r="BD108" s="134">
        <v>0.34</v>
      </c>
      <c r="BE108" s="134">
        <v>0.35</v>
      </c>
      <c r="BF108" s="134">
        <v>0.36</v>
      </c>
      <c r="BG108" s="134">
        <v>0.37</v>
      </c>
      <c r="BH108" s="134">
        <v>0.38</v>
      </c>
      <c r="BI108" s="134">
        <v>0.39</v>
      </c>
      <c r="BJ108" s="134">
        <v>0.4</v>
      </c>
      <c r="BK108" s="134">
        <v>0.41</v>
      </c>
      <c r="BL108" s="134">
        <v>0.42</v>
      </c>
      <c r="BM108" s="134">
        <v>0.43</v>
      </c>
      <c r="BN108" s="134">
        <v>0.44</v>
      </c>
      <c r="BO108" s="134">
        <v>0.45</v>
      </c>
      <c r="BP108" s="134">
        <v>0.46</v>
      </c>
      <c r="BQ108" s="134">
        <v>0.47</v>
      </c>
      <c r="BR108" s="134">
        <v>0.48</v>
      </c>
      <c r="BS108" s="134">
        <v>0.49</v>
      </c>
      <c r="BT108" s="134">
        <v>0.5</v>
      </c>
      <c r="BU108" s="134">
        <v>0.51</v>
      </c>
      <c r="BV108" s="134">
        <v>0.52</v>
      </c>
      <c r="BW108" s="134">
        <v>0.53</v>
      </c>
      <c r="BX108" s="134">
        <v>0.54</v>
      </c>
      <c r="BY108" s="134">
        <v>0.55000000000000004</v>
      </c>
      <c r="BZ108" s="134">
        <v>0.56000000000000005</v>
      </c>
      <c r="CA108" s="134">
        <v>0.56999999999999995</v>
      </c>
      <c r="CB108" s="134">
        <v>0.57999999999999996</v>
      </c>
      <c r="CC108" s="134">
        <v>0.59</v>
      </c>
      <c r="CD108" s="134">
        <v>0.6</v>
      </c>
      <c r="CE108" s="134">
        <v>0.61</v>
      </c>
      <c r="CF108" s="134">
        <v>0.62</v>
      </c>
      <c r="CG108" s="134">
        <v>0.63</v>
      </c>
      <c r="CH108" s="134">
        <v>0.64</v>
      </c>
      <c r="CI108" s="134">
        <v>0.65</v>
      </c>
      <c r="CJ108" s="134">
        <v>0.66</v>
      </c>
      <c r="CK108" s="134">
        <v>0.67</v>
      </c>
      <c r="CL108" s="134">
        <v>0.68</v>
      </c>
      <c r="CM108" s="134">
        <v>0.69</v>
      </c>
      <c r="CN108" s="134">
        <v>0.7</v>
      </c>
      <c r="CO108" s="134">
        <v>0.71</v>
      </c>
      <c r="CP108" s="134">
        <v>0.72</v>
      </c>
      <c r="CQ108" s="134">
        <v>0.73</v>
      </c>
      <c r="CR108" s="134">
        <v>0.74</v>
      </c>
      <c r="CS108" s="134">
        <v>0.75</v>
      </c>
      <c r="CT108" s="134">
        <v>0.76</v>
      </c>
      <c r="CU108" s="134">
        <v>0.77</v>
      </c>
      <c r="CV108" s="134">
        <v>0.78</v>
      </c>
      <c r="CW108" s="134">
        <v>0.79</v>
      </c>
      <c r="CX108" s="134">
        <v>0.8</v>
      </c>
      <c r="CY108" s="134">
        <v>0.81</v>
      </c>
      <c r="CZ108" s="134">
        <v>0.82</v>
      </c>
      <c r="DA108" s="134">
        <v>0.83</v>
      </c>
      <c r="DB108" s="134">
        <v>0.84</v>
      </c>
      <c r="DC108" s="134">
        <v>0.85</v>
      </c>
      <c r="DD108" s="134">
        <v>0.86</v>
      </c>
      <c r="DE108" s="134">
        <v>0.87</v>
      </c>
      <c r="DF108" s="134">
        <v>0.88</v>
      </c>
      <c r="DG108" s="134">
        <v>0.89</v>
      </c>
      <c r="DH108" s="134">
        <v>0.9</v>
      </c>
      <c r="DI108" s="134">
        <v>0.91</v>
      </c>
      <c r="DJ108" s="134">
        <v>0.92</v>
      </c>
      <c r="DK108" s="134">
        <v>0.93</v>
      </c>
      <c r="DL108" s="134">
        <v>0.94</v>
      </c>
      <c r="DM108" s="134">
        <v>0.95</v>
      </c>
      <c r="DN108" s="134">
        <v>0.96</v>
      </c>
      <c r="DO108" s="134">
        <v>0.97</v>
      </c>
      <c r="DP108" s="134">
        <v>0.98</v>
      </c>
      <c r="DQ108" s="134">
        <v>0.99</v>
      </c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</row>
    <row r="109" spans="2:153" ht="13.5" thickBot="1" x14ac:dyDescent="0.25">
      <c r="B109" s="191"/>
      <c r="D109" s="32" t="s">
        <v>13</v>
      </c>
      <c r="E109" s="7">
        <v>7.8947368421052627E-2</v>
      </c>
      <c r="F109" s="8">
        <v>0.19736842105263158</v>
      </c>
      <c r="G109" s="8">
        <v>0.26315789473684209</v>
      </c>
      <c r="H109" s="8">
        <v>0.18421052631578946</v>
      </c>
      <c r="I109" s="8">
        <v>0.11842105263157894</v>
      </c>
      <c r="J109" s="8">
        <v>4.6052631578947366E-2</v>
      </c>
      <c r="K109" s="8">
        <v>9.8684210526315791E-2</v>
      </c>
      <c r="L109" s="9">
        <v>1.3157894736842105E-2</v>
      </c>
      <c r="M109" s="10">
        <v>1</v>
      </c>
      <c r="N109" s="18"/>
      <c r="O109" s="33" t="s">
        <v>10</v>
      </c>
      <c r="P109" s="33" t="s">
        <v>11</v>
      </c>
      <c r="Q109" s="34" t="s">
        <v>9</v>
      </c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</row>
    <row r="110" spans="2:153" ht="13.5" thickBot="1" x14ac:dyDescent="0.25">
      <c r="B110" s="19"/>
      <c r="D110" s="98">
        <f>E109</f>
        <v>7.8947368421052627E-2</v>
      </c>
      <c r="E110" s="94">
        <f>E109*E107</f>
        <v>0</v>
      </c>
      <c r="F110" s="94">
        <f>F109*F107</f>
        <v>9.8684210526315791E-2</v>
      </c>
      <c r="G110" s="94">
        <f t="shared" ref="G110:L110" si="22">G109*G107</f>
        <v>0.6578947368421052</v>
      </c>
      <c r="H110" s="94">
        <f t="shared" si="22"/>
        <v>1.381578947368421</v>
      </c>
      <c r="I110" s="94">
        <f t="shared" si="22"/>
        <v>1.7763157894736841</v>
      </c>
      <c r="J110" s="94">
        <f t="shared" si="22"/>
        <v>1.1513157894736841</v>
      </c>
      <c r="K110" s="94">
        <f t="shared" si="22"/>
        <v>3.4539473684210527</v>
      </c>
      <c r="L110" s="94">
        <f t="shared" si="22"/>
        <v>0.92105263157894735</v>
      </c>
      <c r="M110" s="95">
        <f>SUM(E110:L110)</f>
        <v>9.4407894736842106</v>
      </c>
      <c r="N110" s="96"/>
      <c r="O110" s="94">
        <f>M110</f>
        <v>9.4407894736842106</v>
      </c>
      <c r="P110" s="97">
        <f>D110</f>
        <v>7.8947368421052627E-2</v>
      </c>
      <c r="Q110" s="69">
        <f>O110/P110</f>
        <v>119.58333333333334</v>
      </c>
      <c r="Z110" s="48"/>
      <c r="AA110" s="48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</row>
    <row r="111" spans="2:153" ht="13.5" thickBot="1" x14ac:dyDescent="0.25">
      <c r="B111" s="19"/>
      <c r="D111" s="25" t="s">
        <v>12</v>
      </c>
      <c r="E111" s="26">
        <f>E81-E81</f>
        <v>0</v>
      </c>
      <c r="F111" s="26">
        <f>F81-E81</f>
        <v>0.5</v>
      </c>
      <c r="G111" s="26">
        <f>G81-E81</f>
        <v>2.5</v>
      </c>
      <c r="H111" s="26">
        <f>H81-E111</f>
        <v>7.5</v>
      </c>
      <c r="I111" s="26">
        <f>I81-E81</f>
        <v>15</v>
      </c>
      <c r="J111" s="26">
        <f>J81-E81</f>
        <v>25</v>
      </c>
      <c r="K111" s="26">
        <f>K81-E81</f>
        <v>35</v>
      </c>
      <c r="L111" s="26">
        <f>L81-E81</f>
        <v>70</v>
      </c>
      <c r="M111" s="27"/>
      <c r="N111" s="28"/>
      <c r="O111" s="28"/>
      <c r="P111" s="28"/>
      <c r="Q111" s="29"/>
      <c r="R111" s="2"/>
      <c r="Z111" s="48"/>
      <c r="AA111" s="48"/>
      <c r="AB111" s="48"/>
      <c r="AC111" s="48"/>
      <c r="AD111" s="48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</row>
    <row r="112" spans="2:153" x14ac:dyDescent="0.2">
      <c r="B112" s="190" t="s">
        <v>38</v>
      </c>
      <c r="D112" s="39"/>
      <c r="E112" s="22">
        <v>1</v>
      </c>
      <c r="F112" s="11">
        <v>21</v>
      </c>
      <c r="G112" s="4">
        <v>31</v>
      </c>
      <c r="H112" s="4">
        <v>17</v>
      </c>
      <c r="I112" s="4">
        <v>10</v>
      </c>
      <c r="J112" s="4">
        <v>11</v>
      </c>
      <c r="K112" s="4">
        <v>18</v>
      </c>
      <c r="L112" s="5">
        <v>42</v>
      </c>
      <c r="M112" s="6">
        <v>151</v>
      </c>
      <c r="N112" s="18"/>
      <c r="O112" s="89" t="s">
        <v>57</v>
      </c>
      <c r="P112" s="99" t="s">
        <v>58</v>
      </c>
      <c r="Q112" s="31"/>
      <c r="V112" s="131">
        <v>0</v>
      </c>
      <c r="W112" s="134">
        <v>0.01</v>
      </c>
      <c r="X112" s="134">
        <v>0.02</v>
      </c>
      <c r="Y112" s="134">
        <v>0.03</v>
      </c>
      <c r="Z112" s="134">
        <v>0.04</v>
      </c>
      <c r="AA112" s="134">
        <v>0.05</v>
      </c>
      <c r="AB112" s="134">
        <v>0.06</v>
      </c>
      <c r="AC112" s="134">
        <v>7.0000000000000007E-2</v>
      </c>
      <c r="AD112" s="134">
        <v>0.08</v>
      </c>
      <c r="AE112" s="134">
        <v>0.09</v>
      </c>
      <c r="AF112" s="134">
        <v>0.1</v>
      </c>
      <c r="AG112" s="134">
        <v>0.11</v>
      </c>
      <c r="AH112" s="134">
        <v>0.12</v>
      </c>
      <c r="AI112" s="134">
        <v>0.13</v>
      </c>
      <c r="AJ112" s="134">
        <v>0.14000000000000001</v>
      </c>
      <c r="AK112" s="134">
        <v>0.15</v>
      </c>
      <c r="AL112" s="134">
        <v>0.16</v>
      </c>
      <c r="AM112" s="134">
        <v>0.17</v>
      </c>
      <c r="AN112" s="134">
        <v>0.18</v>
      </c>
      <c r="AO112" s="134">
        <v>0.19</v>
      </c>
      <c r="AP112" s="134">
        <v>0.2</v>
      </c>
      <c r="AQ112" s="134">
        <v>0.21</v>
      </c>
      <c r="AR112" s="134">
        <v>0.22</v>
      </c>
      <c r="AS112" s="134">
        <v>0.23</v>
      </c>
      <c r="AT112" s="134">
        <v>0.24</v>
      </c>
      <c r="AU112" s="134">
        <v>0.25</v>
      </c>
      <c r="AV112" s="134">
        <v>0.26</v>
      </c>
      <c r="AW112" s="134">
        <v>0.27</v>
      </c>
      <c r="AX112" s="133">
        <v>0.28000000000000003</v>
      </c>
      <c r="AY112" s="134">
        <v>0.28999999999999998</v>
      </c>
      <c r="AZ112" s="134">
        <v>0.3</v>
      </c>
      <c r="BA112" s="134">
        <v>0.31</v>
      </c>
      <c r="BB112" s="134">
        <v>0.32</v>
      </c>
      <c r="BC112" s="134">
        <v>0.33</v>
      </c>
      <c r="BD112" s="134">
        <v>0.34</v>
      </c>
      <c r="BE112" s="134">
        <v>0.35</v>
      </c>
      <c r="BF112" s="134">
        <v>0.36</v>
      </c>
      <c r="BG112" s="134">
        <v>0.37</v>
      </c>
      <c r="BH112" s="134">
        <v>0.38</v>
      </c>
      <c r="BI112" s="134">
        <v>0.39</v>
      </c>
      <c r="BJ112" s="134">
        <v>0.4</v>
      </c>
      <c r="BK112" s="134">
        <v>0.41</v>
      </c>
      <c r="BL112" s="134">
        <v>0.42</v>
      </c>
      <c r="BM112" s="134">
        <v>0.43</v>
      </c>
      <c r="BN112" s="134">
        <v>0.44</v>
      </c>
      <c r="BO112" s="134">
        <v>0.45</v>
      </c>
      <c r="BP112" s="134">
        <v>0.46</v>
      </c>
      <c r="BQ112" s="134">
        <v>0.47</v>
      </c>
      <c r="BR112" s="134">
        <v>0.48</v>
      </c>
      <c r="BS112" s="134">
        <v>0.49</v>
      </c>
      <c r="BT112" s="134">
        <v>0.5</v>
      </c>
      <c r="BU112" s="134">
        <v>0.51</v>
      </c>
      <c r="BV112" s="134">
        <v>0.52</v>
      </c>
      <c r="BW112" s="134">
        <v>0.53</v>
      </c>
      <c r="BX112" s="134">
        <v>0.54</v>
      </c>
      <c r="BY112" s="134">
        <v>0.55000000000000004</v>
      </c>
      <c r="BZ112" s="134">
        <v>0.56000000000000005</v>
      </c>
      <c r="CA112" s="134">
        <v>0.56999999999999995</v>
      </c>
      <c r="CB112" s="134">
        <v>0.57999999999999996</v>
      </c>
      <c r="CC112" s="134">
        <v>0.59</v>
      </c>
      <c r="CD112" s="134">
        <v>0.6</v>
      </c>
      <c r="CE112" s="134">
        <v>0.61</v>
      </c>
      <c r="CF112" s="134">
        <v>0.62</v>
      </c>
      <c r="CG112" s="134">
        <v>0.63</v>
      </c>
      <c r="CH112" s="134">
        <v>0.64</v>
      </c>
      <c r="CI112" s="134">
        <v>0.65</v>
      </c>
      <c r="CJ112" s="134">
        <v>0.66</v>
      </c>
      <c r="CK112" s="134">
        <v>0.67</v>
      </c>
      <c r="CL112" s="134">
        <v>0.68</v>
      </c>
      <c r="CM112" s="134">
        <v>0.69</v>
      </c>
      <c r="CN112" s="134">
        <v>0.7</v>
      </c>
      <c r="CO112" s="134">
        <v>0.71</v>
      </c>
      <c r="CP112" s="134">
        <v>0.72</v>
      </c>
      <c r="CQ112" s="134">
        <v>0.73</v>
      </c>
      <c r="CR112" s="134">
        <v>0.74</v>
      </c>
      <c r="CS112" s="134">
        <v>0.75</v>
      </c>
      <c r="CT112" s="134">
        <v>0.76</v>
      </c>
      <c r="CU112" s="134">
        <v>0.77</v>
      </c>
      <c r="CV112" s="134">
        <v>0.78</v>
      </c>
      <c r="CW112" s="134">
        <v>0.79</v>
      </c>
      <c r="CX112" s="134">
        <v>0.8</v>
      </c>
      <c r="CY112" s="134">
        <v>0.81</v>
      </c>
      <c r="CZ112" s="134">
        <v>0.82</v>
      </c>
      <c r="DA112" s="134">
        <v>0.83</v>
      </c>
      <c r="DB112" s="134">
        <v>0.84</v>
      </c>
      <c r="DC112" s="134">
        <v>0.85</v>
      </c>
      <c r="DD112" s="134">
        <v>0.86</v>
      </c>
      <c r="DE112" s="134">
        <v>0.87</v>
      </c>
      <c r="DF112" s="134">
        <v>0.88</v>
      </c>
      <c r="DG112" s="134">
        <v>0.89</v>
      </c>
      <c r="DH112" s="134">
        <v>0.9</v>
      </c>
      <c r="DI112" s="134">
        <v>0.91</v>
      </c>
      <c r="DJ112" s="134">
        <v>0.92</v>
      </c>
      <c r="DK112" s="134">
        <v>0.93</v>
      </c>
      <c r="DL112" s="134">
        <v>0.94</v>
      </c>
      <c r="DM112" s="134">
        <v>0.95</v>
      </c>
      <c r="DN112" s="134">
        <v>0.96</v>
      </c>
      <c r="DO112" s="134">
        <v>0.97</v>
      </c>
      <c r="DP112" s="134">
        <v>0.98</v>
      </c>
      <c r="DQ112" s="134">
        <v>0.99</v>
      </c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</row>
    <row r="113" spans="2:153" ht="13.5" thickBot="1" x14ac:dyDescent="0.25">
      <c r="B113" s="191"/>
      <c r="D113" s="32" t="s">
        <v>13</v>
      </c>
      <c r="E113" s="23">
        <v>6.6225165562913907E-3</v>
      </c>
      <c r="F113" s="24">
        <v>0.13907284768211919</v>
      </c>
      <c r="G113" s="8">
        <v>0.20529801324503311</v>
      </c>
      <c r="H113" s="8">
        <v>0.11258278145695365</v>
      </c>
      <c r="I113" s="8">
        <v>6.6225165562913912E-2</v>
      </c>
      <c r="J113" s="8">
        <v>7.2847682119205295E-2</v>
      </c>
      <c r="K113" s="8">
        <v>0.11920529801324503</v>
      </c>
      <c r="L113" s="9">
        <v>0.27814569536423839</v>
      </c>
      <c r="M113" s="10">
        <v>1</v>
      </c>
      <c r="N113" s="18"/>
      <c r="O113" s="33" t="s">
        <v>10</v>
      </c>
      <c r="P113" s="33" t="s">
        <v>11</v>
      </c>
      <c r="Q113" s="34" t="s">
        <v>9</v>
      </c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121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</row>
    <row r="114" spans="2:153" ht="13.5" thickBot="1" x14ac:dyDescent="0.25">
      <c r="D114" s="98">
        <f>E113</f>
        <v>6.6225165562913907E-3</v>
      </c>
      <c r="E114" s="94">
        <f>E113*E111</f>
        <v>0</v>
      </c>
      <c r="F114" s="94">
        <f>F113*F111</f>
        <v>6.9536423841059597E-2</v>
      </c>
      <c r="G114" s="94">
        <f t="shared" ref="G114:L114" si="23">G113*G111</f>
        <v>0.51324503311258274</v>
      </c>
      <c r="H114" s="94">
        <f t="shared" si="23"/>
        <v>0.84437086092715241</v>
      </c>
      <c r="I114" s="94">
        <f t="shared" si="23"/>
        <v>0.99337748344370869</v>
      </c>
      <c r="J114" s="94">
        <f t="shared" si="23"/>
        <v>1.8211920529801324</v>
      </c>
      <c r="K114" s="94">
        <f t="shared" si="23"/>
        <v>4.1721854304635757</v>
      </c>
      <c r="L114" s="94">
        <f t="shared" si="23"/>
        <v>19.470198675496686</v>
      </c>
      <c r="M114" s="95">
        <f>SUM(E114:L114)</f>
        <v>27.884105960264897</v>
      </c>
      <c r="N114" s="96"/>
      <c r="O114" s="94">
        <f>M114</f>
        <v>27.884105960264897</v>
      </c>
      <c r="P114" s="97">
        <f>D114</f>
        <v>6.6225165562913907E-3</v>
      </c>
      <c r="Q114" s="69">
        <f>O114/P114</f>
        <v>4210.4999999999991</v>
      </c>
      <c r="R114" s="66" t="s">
        <v>55</v>
      </c>
      <c r="S114" s="65" t="s">
        <v>54</v>
      </c>
      <c r="AZ114" s="48"/>
      <c r="BA114" s="121"/>
      <c r="BB114" s="48"/>
    </row>
    <row r="115" spans="2:153" ht="13.5" thickBot="1" x14ac:dyDescent="0.25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R115" s="66" t="s">
        <v>17</v>
      </c>
      <c r="S115" s="65" t="s">
        <v>16</v>
      </c>
      <c r="T115" s="67" t="s">
        <v>9</v>
      </c>
      <c r="AZ115" s="48"/>
      <c r="BA115" s="121"/>
      <c r="BB115" s="48"/>
    </row>
    <row r="116" spans="2:153" x14ac:dyDescent="0.2">
      <c r="D116" s="90" t="s">
        <v>43</v>
      </c>
      <c r="E116" s="102">
        <f>S116</f>
        <v>8.4770362088242873E-2</v>
      </c>
      <c r="F116" s="87" t="s">
        <v>59</v>
      </c>
      <c r="G116" s="87"/>
      <c r="H116" s="103"/>
      <c r="I116" s="103"/>
      <c r="J116" s="104"/>
      <c r="K116" s="104"/>
      <c r="L116" s="104"/>
      <c r="M116" s="104"/>
      <c r="N116" s="104"/>
      <c r="O116" s="104"/>
      <c r="P116" s="104"/>
      <c r="Q116" s="104" t="s">
        <v>14</v>
      </c>
      <c r="R116" s="63">
        <f>(O114+O110+O106+O102+O98+O94+O90+O86-E90-F90-E94-E98-E106)/8</f>
        <v>20.991673935270896</v>
      </c>
      <c r="S116" s="64">
        <f>(P114+P110+P106+P102+P98+P94+P90+P86)/8</f>
        <v>8.4770362088242873E-2</v>
      </c>
      <c r="T116" s="85">
        <f>R116/S116</f>
        <v>247.62987225911957</v>
      </c>
      <c r="V116" s="141">
        <f>V102:PE102%</f>
        <v>0</v>
      </c>
      <c r="W116" s="142">
        <v>0.01</v>
      </c>
      <c r="X116" s="141">
        <v>0.02</v>
      </c>
      <c r="Y116" s="141">
        <v>0.03</v>
      </c>
      <c r="Z116" s="141">
        <v>0.04</v>
      </c>
      <c r="AA116" s="141">
        <v>0.05</v>
      </c>
      <c r="AB116" s="141">
        <v>0.06</v>
      </c>
      <c r="AC116" s="141">
        <v>7.0000000000000007E-2</v>
      </c>
      <c r="AD116" s="141">
        <v>0.08</v>
      </c>
      <c r="AE116" s="141">
        <v>0.09</v>
      </c>
      <c r="AF116" s="141">
        <v>0.1</v>
      </c>
      <c r="AG116" s="141">
        <v>0.11</v>
      </c>
      <c r="AH116" s="141">
        <v>0.12</v>
      </c>
      <c r="AI116" s="141">
        <v>0.13</v>
      </c>
      <c r="AJ116" s="141">
        <v>0.14000000000000001</v>
      </c>
      <c r="AK116" s="141">
        <v>0.15</v>
      </c>
      <c r="AL116" s="141">
        <v>0.16</v>
      </c>
      <c r="AM116" s="141">
        <v>0.17</v>
      </c>
      <c r="AN116" s="141">
        <v>0.18</v>
      </c>
      <c r="AO116" s="141">
        <v>0.19</v>
      </c>
      <c r="AP116" s="141">
        <v>0.2</v>
      </c>
      <c r="AQ116" s="141">
        <v>0.21</v>
      </c>
      <c r="AR116" s="143">
        <v>0.22</v>
      </c>
      <c r="AS116" s="141">
        <v>0.23</v>
      </c>
      <c r="AT116" s="141">
        <v>0.24</v>
      </c>
      <c r="AU116" s="141">
        <v>0.25</v>
      </c>
      <c r="AV116" s="141">
        <v>0.26</v>
      </c>
      <c r="AW116" s="141">
        <v>0.27</v>
      </c>
      <c r="AX116" s="141">
        <v>0.28000000000000003</v>
      </c>
      <c r="AY116" s="141">
        <v>0.28999999999999998</v>
      </c>
      <c r="AZ116" s="141">
        <v>0.3</v>
      </c>
      <c r="BA116" s="141">
        <v>0.31</v>
      </c>
      <c r="BB116" s="141">
        <v>0.32</v>
      </c>
      <c r="BC116" s="141">
        <v>0.33</v>
      </c>
      <c r="BD116" s="141">
        <v>0.34</v>
      </c>
      <c r="BE116" s="141">
        <v>0.35</v>
      </c>
      <c r="BF116" s="141">
        <v>0.36</v>
      </c>
      <c r="BG116" s="141">
        <v>0.37</v>
      </c>
      <c r="BH116" s="141">
        <v>0.38</v>
      </c>
      <c r="BI116" s="141">
        <v>0.39</v>
      </c>
      <c r="BJ116" s="141">
        <v>0.4</v>
      </c>
      <c r="BK116" s="141">
        <v>0.41</v>
      </c>
      <c r="BL116" s="141">
        <v>0.42</v>
      </c>
      <c r="BM116" s="141">
        <v>0.43</v>
      </c>
      <c r="BN116" s="141">
        <v>0.44</v>
      </c>
      <c r="BO116" s="141">
        <v>0.45</v>
      </c>
      <c r="BP116" s="141">
        <v>0.46</v>
      </c>
      <c r="BQ116" s="141">
        <v>0.47</v>
      </c>
      <c r="BR116" s="141">
        <v>0.48</v>
      </c>
      <c r="BS116" s="141">
        <v>0.49</v>
      </c>
      <c r="BT116" s="141">
        <v>0.5</v>
      </c>
      <c r="BU116" s="141">
        <v>0.51</v>
      </c>
      <c r="BV116" s="141">
        <v>0.52</v>
      </c>
      <c r="BW116" s="141">
        <v>0.53</v>
      </c>
      <c r="BX116" s="141">
        <v>0.54</v>
      </c>
      <c r="BY116" s="141">
        <v>0.55000000000000004</v>
      </c>
      <c r="BZ116" s="141">
        <v>0.56000000000000005</v>
      </c>
      <c r="CA116" s="141">
        <v>0.56999999999999995</v>
      </c>
      <c r="CB116" s="141">
        <v>0.57999999999999996</v>
      </c>
      <c r="CC116" s="141">
        <v>0.59</v>
      </c>
      <c r="CD116" s="141">
        <v>0.6</v>
      </c>
      <c r="CE116" s="141">
        <v>0.61</v>
      </c>
      <c r="CF116" s="141">
        <v>0.62</v>
      </c>
      <c r="CG116" s="141">
        <v>0.63</v>
      </c>
      <c r="CH116" s="141">
        <v>0.64</v>
      </c>
      <c r="CI116" s="141">
        <v>0.65</v>
      </c>
      <c r="CJ116" s="141">
        <v>0.66</v>
      </c>
      <c r="CK116" s="141">
        <v>0.67</v>
      </c>
      <c r="CL116" s="141">
        <v>0.68</v>
      </c>
      <c r="CM116" s="141">
        <v>0.69</v>
      </c>
      <c r="CN116" s="141">
        <v>0.7</v>
      </c>
      <c r="CO116" s="141">
        <v>0.71</v>
      </c>
      <c r="CP116" s="141">
        <v>0.72</v>
      </c>
      <c r="CQ116" s="141">
        <v>0.73</v>
      </c>
      <c r="CR116" s="141">
        <v>0.74</v>
      </c>
      <c r="CS116" s="141">
        <v>0.75</v>
      </c>
      <c r="CT116" s="141">
        <v>0.76</v>
      </c>
      <c r="CU116" s="141">
        <v>0.77</v>
      </c>
      <c r="CV116" s="141">
        <v>0.78</v>
      </c>
      <c r="CW116" s="141">
        <v>0.79</v>
      </c>
      <c r="CX116" s="141">
        <v>0.8</v>
      </c>
      <c r="CY116" s="141">
        <v>0.81</v>
      </c>
      <c r="CZ116" s="141">
        <v>0.82</v>
      </c>
      <c r="DA116" s="141">
        <v>0.83</v>
      </c>
      <c r="DB116" s="141">
        <v>0.84</v>
      </c>
      <c r="DC116" s="141">
        <v>0.85</v>
      </c>
      <c r="DD116" s="141">
        <v>0.86</v>
      </c>
      <c r="DE116" s="141">
        <v>0.87</v>
      </c>
      <c r="DF116" s="141">
        <v>0.88</v>
      </c>
      <c r="DG116" s="141">
        <v>0.89</v>
      </c>
      <c r="DH116" s="141">
        <v>0.9</v>
      </c>
      <c r="DI116" s="141">
        <v>0.91</v>
      </c>
      <c r="DJ116" s="141">
        <v>0.92</v>
      </c>
      <c r="DK116" s="141">
        <v>0.93</v>
      </c>
      <c r="DL116" s="141">
        <v>0.94</v>
      </c>
      <c r="DM116" s="141">
        <v>0.95</v>
      </c>
      <c r="DN116" s="141">
        <v>0.96</v>
      </c>
      <c r="DO116" s="141">
        <v>0.97</v>
      </c>
      <c r="DP116" s="141">
        <v>0.98</v>
      </c>
      <c r="DQ116" s="141">
        <v>0.99</v>
      </c>
    </row>
    <row r="117" spans="2:153" x14ac:dyDescent="0.2">
      <c r="D117" s="90" t="s">
        <v>43</v>
      </c>
      <c r="E117" s="106">
        <f>(E89+F89+E93+E97+E105)/8</f>
        <v>1.1518604043220635E-2</v>
      </c>
      <c r="F117" s="107" t="s">
        <v>60</v>
      </c>
      <c r="G117" s="87"/>
      <c r="H117" s="87"/>
      <c r="I117" s="103"/>
      <c r="J117" s="104"/>
      <c r="K117" s="90" t="s">
        <v>43</v>
      </c>
      <c r="L117" s="100">
        <f>1-E116-E117</f>
        <v>0.90371103386853657</v>
      </c>
      <c r="M117" s="88" t="s">
        <v>56</v>
      </c>
      <c r="N117" s="87"/>
      <c r="O117" s="87"/>
      <c r="P117" s="87"/>
      <c r="Q117" s="87"/>
      <c r="R117" s="86">
        <f>R116/L117</f>
        <v>23.228303239157494</v>
      </c>
      <c r="S117" s="87" t="s">
        <v>42</v>
      </c>
      <c r="T117" s="108"/>
      <c r="AZ117" s="48"/>
      <c r="BA117" s="121"/>
      <c r="BB117" s="48"/>
    </row>
    <row r="118" spans="2:153" x14ac:dyDescent="0.2">
      <c r="AZ118" s="48"/>
      <c r="BA118" s="121"/>
      <c r="BB118" s="48"/>
    </row>
    <row r="119" spans="2:153" x14ac:dyDescent="0.2">
      <c r="AZ119" s="48"/>
      <c r="BA119" s="121"/>
      <c r="BB119" s="48"/>
    </row>
  </sheetData>
  <mergeCells count="24">
    <mergeCell ref="B57:B58"/>
    <mergeCell ref="B6:B7"/>
    <mergeCell ref="B10:B11"/>
    <mergeCell ref="B14:B15"/>
    <mergeCell ref="B18:B19"/>
    <mergeCell ref="B22:B23"/>
    <mergeCell ref="B26:B27"/>
    <mergeCell ref="B30:B31"/>
    <mergeCell ref="B34:B35"/>
    <mergeCell ref="B45:B46"/>
    <mergeCell ref="B49:B50"/>
    <mergeCell ref="B53:B54"/>
    <mergeCell ref="B112:B113"/>
    <mergeCell ref="B61:B62"/>
    <mergeCell ref="B65:B66"/>
    <mergeCell ref="B69:B70"/>
    <mergeCell ref="B73:B74"/>
    <mergeCell ref="B84:B85"/>
    <mergeCell ref="B88:B89"/>
    <mergeCell ref="B92:B93"/>
    <mergeCell ref="B96:B97"/>
    <mergeCell ref="B100:B101"/>
    <mergeCell ref="B104:B105"/>
    <mergeCell ref="B108:B10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117"/>
  <sheetViews>
    <sheetView topLeftCell="A79" zoomScale="90" zoomScaleNormal="90" workbookViewId="0">
      <selection activeCell="V113" sqref="V113"/>
    </sheetView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8" customWidth="1"/>
    <col min="21" max="21" width="5.28515625" style="48" customWidth="1"/>
    <col min="22" max="26" width="4.28515625" style="48" customWidth="1"/>
    <col min="27" max="123" width="4.28515625" style="1" customWidth="1"/>
    <col min="124" max="1021" width="10.7109375" style="1" customWidth="1"/>
    <col min="1022" max="16384" width="9.140625" style="1"/>
  </cols>
  <sheetData>
    <row r="1" spans="2:121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2:121" ht="15" customHeight="1" thickBot="1" x14ac:dyDescent="0.25">
      <c r="B2" s="19"/>
      <c r="C2" s="19"/>
      <c r="D2" s="55" t="s">
        <v>44</v>
      </c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8"/>
    </row>
    <row r="3" spans="2:121" ht="15" customHeight="1" thickBot="1" x14ac:dyDescent="0.25">
      <c r="B3" s="19"/>
      <c r="C3" s="19"/>
      <c r="D3" s="41" t="s">
        <v>15</v>
      </c>
      <c r="E3" s="42">
        <v>0</v>
      </c>
      <c r="F3" s="42">
        <v>0.5</v>
      </c>
      <c r="G3" s="42">
        <v>2.5</v>
      </c>
      <c r="H3" s="42">
        <v>7.5</v>
      </c>
      <c r="I3" s="42">
        <v>15</v>
      </c>
      <c r="J3" s="42">
        <v>25</v>
      </c>
      <c r="K3" s="42">
        <v>35</v>
      </c>
      <c r="L3" s="42">
        <v>70</v>
      </c>
      <c r="M3" s="17"/>
      <c r="N3" s="19"/>
      <c r="O3" s="19"/>
      <c r="P3" s="19"/>
    </row>
    <row r="4" spans="2:121" ht="15" customHeight="1" thickBot="1" x14ac:dyDescent="0.25">
      <c r="B4" s="19"/>
      <c r="C4" s="19"/>
      <c r="D4" s="43"/>
      <c r="E4" s="44">
        <v>0</v>
      </c>
      <c r="F4" s="45" t="s">
        <v>0</v>
      </c>
      <c r="G4" s="45" t="s">
        <v>1</v>
      </c>
      <c r="H4" s="45" t="s">
        <v>2</v>
      </c>
      <c r="I4" s="45" t="s">
        <v>3</v>
      </c>
      <c r="J4" s="45" t="s">
        <v>4</v>
      </c>
      <c r="K4" s="45" t="s">
        <v>5</v>
      </c>
      <c r="L4" s="46" t="s">
        <v>6</v>
      </c>
      <c r="M4" s="47" t="s">
        <v>7</v>
      </c>
      <c r="N4" s="19"/>
      <c r="O4" s="19"/>
      <c r="P4" s="19"/>
      <c r="AA4" s="48"/>
      <c r="AB4" s="48"/>
      <c r="AC4" s="48"/>
    </row>
    <row r="5" spans="2:121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AA5" s="48"/>
      <c r="AB5" s="48"/>
      <c r="AC5" s="48"/>
    </row>
    <row r="6" spans="2:121" ht="15" customHeight="1" x14ac:dyDescent="0.2">
      <c r="B6" s="190" t="s">
        <v>31</v>
      </c>
      <c r="C6" s="19"/>
      <c r="D6" s="30"/>
      <c r="E6" s="3">
        <v>0</v>
      </c>
      <c r="F6" s="4">
        <v>1</v>
      </c>
      <c r="G6" s="4">
        <v>5</v>
      </c>
      <c r="H6" s="4">
        <v>0</v>
      </c>
      <c r="I6" s="4">
        <v>3</v>
      </c>
      <c r="J6" s="4">
        <v>5</v>
      </c>
      <c r="K6" s="4">
        <v>8</v>
      </c>
      <c r="L6" s="5">
        <v>5</v>
      </c>
      <c r="M6" s="6">
        <v>27</v>
      </c>
      <c r="N6" s="18"/>
      <c r="O6" s="89" t="s">
        <v>57</v>
      </c>
      <c r="P6" s="99" t="s">
        <v>58</v>
      </c>
      <c r="Q6" s="31"/>
      <c r="AA6" s="48"/>
      <c r="AB6" s="48"/>
      <c r="AC6" s="48"/>
    </row>
    <row r="7" spans="2:121" ht="15" customHeight="1" thickBot="1" x14ac:dyDescent="0.25">
      <c r="B7" s="191"/>
      <c r="C7" s="19"/>
      <c r="D7" s="32" t="s">
        <v>13</v>
      </c>
      <c r="E7" s="7">
        <v>0</v>
      </c>
      <c r="F7" s="8">
        <v>3.7037037037037035E-2</v>
      </c>
      <c r="G7" s="8">
        <v>0.18518518518518517</v>
      </c>
      <c r="H7" s="8">
        <v>0</v>
      </c>
      <c r="I7" s="8">
        <v>0.1111111111111111</v>
      </c>
      <c r="J7" s="8">
        <v>0.18518518518518517</v>
      </c>
      <c r="K7" s="8">
        <v>0.29629629629629628</v>
      </c>
      <c r="L7" s="9">
        <v>0.18518518518518517</v>
      </c>
      <c r="M7" s="10">
        <v>1</v>
      </c>
      <c r="N7" s="18"/>
      <c r="O7" s="33" t="s">
        <v>10</v>
      </c>
      <c r="P7" s="33" t="s">
        <v>11</v>
      </c>
      <c r="Q7" s="34" t="s">
        <v>9</v>
      </c>
      <c r="V7" s="131">
        <v>0</v>
      </c>
      <c r="W7" s="132">
        <v>0.01</v>
      </c>
      <c r="X7" s="132">
        <v>0.02</v>
      </c>
      <c r="Y7" s="132">
        <v>0.03</v>
      </c>
      <c r="Z7" s="132">
        <v>0.04</v>
      </c>
      <c r="AA7" s="134">
        <v>0.05</v>
      </c>
      <c r="AB7" s="134">
        <v>0.06</v>
      </c>
      <c r="AC7" s="134">
        <v>7.0000000000000007E-2</v>
      </c>
      <c r="AD7" s="134">
        <v>0.08</v>
      </c>
      <c r="AE7" s="134">
        <v>0.09</v>
      </c>
      <c r="AF7" s="134">
        <v>0.1</v>
      </c>
      <c r="AG7" s="134">
        <v>0.11</v>
      </c>
      <c r="AH7" s="134">
        <v>0.12</v>
      </c>
      <c r="AI7" s="134">
        <v>0.13</v>
      </c>
      <c r="AJ7" s="134">
        <v>0.14000000000000001</v>
      </c>
      <c r="AK7" s="134">
        <v>0.15</v>
      </c>
      <c r="AL7" s="134">
        <v>0.16</v>
      </c>
      <c r="AM7" s="134">
        <v>0.17</v>
      </c>
      <c r="AN7" s="134">
        <v>0.18</v>
      </c>
      <c r="AO7" s="134">
        <v>0.19</v>
      </c>
      <c r="AP7" s="134">
        <v>0.2</v>
      </c>
      <c r="AQ7" s="134">
        <v>0.21</v>
      </c>
      <c r="AR7" s="134">
        <v>0.22</v>
      </c>
      <c r="AS7" s="134">
        <v>0.23</v>
      </c>
      <c r="AT7" s="134">
        <v>0.24</v>
      </c>
      <c r="AU7" s="134">
        <v>0.25</v>
      </c>
      <c r="AV7" s="134">
        <v>0.26</v>
      </c>
      <c r="AW7" s="134">
        <v>0.27</v>
      </c>
      <c r="AX7" s="134">
        <v>0.28000000000000003</v>
      </c>
      <c r="AY7" s="134">
        <v>0.28999999999999998</v>
      </c>
      <c r="AZ7" s="133">
        <v>0.3</v>
      </c>
      <c r="BA7" s="134">
        <v>0.31</v>
      </c>
      <c r="BB7" s="134">
        <v>0.32</v>
      </c>
      <c r="BC7" s="134">
        <v>0.33</v>
      </c>
      <c r="BD7" s="134">
        <v>0.34</v>
      </c>
      <c r="BE7" s="134">
        <v>0.35</v>
      </c>
      <c r="BF7" s="134">
        <v>0.36</v>
      </c>
      <c r="BG7" s="134">
        <v>0.37</v>
      </c>
      <c r="BH7" s="134">
        <v>0.38</v>
      </c>
      <c r="BI7" s="134">
        <v>0.39</v>
      </c>
      <c r="BJ7" s="134">
        <v>0.4</v>
      </c>
      <c r="BK7" s="134">
        <v>0.41</v>
      </c>
      <c r="BL7" s="134">
        <v>0.42</v>
      </c>
      <c r="BM7" s="134">
        <v>0.43</v>
      </c>
      <c r="BN7" s="134">
        <v>0.44</v>
      </c>
      <c r="BO7" s="134">
        <v>0.45</v>
      </c>
      <c r="BP7" s="134">
        <v>0.46</v>
      </c>
      <c r="BQ7" s="134">
        <v>0.47</v>
      </c>
      <c r="BR7" s="134">
        <v>0.48</v>
      </c>
      <c r="BS7" s="134">
        <v>0.49</v>
      </c>
      <c r="BT7" s="134">
        <v>0.5</v>
      </c>
      <c r="BU7" s="134">
        <v>0.51</v>
      </c>
      <c r="BV7" s="134">
        <v>0.52</v>
      </c>
      <c r="BW7" s="134">
        <v>0.53</v>
      </c>
      <c r="BX7" s="134">
        <v>0.54</v>
      </c>
      <c r="BY7" s="134">
        <v>0.55000000000000004</v>
      </c>
      <c r="BZ7" s="134">
        <v>0.56000000000000005</v>
      </c>
      <c r="CA7" s="134">
        <v>0.56999999999999995</v>
      </c>
      <c r="CB7" s="134">
        <v>0.57999999999999996</v>
      </c>
      <c r="CC7" s="134">
        <v>0.59</v>
      </c>
      <c r="CD7" s="134">
        <v>0.6</v>
      </c>
      <c r="CE7" s="134">
        <v>0.61</v>
      </c>
      <c r="CF7" s="134">
        <v>0.62</v>
      </c>
      <c r="CG7" s="134">
        <v>0.63</v>
      </c>
      <c r="CH7" s="134">
        <v>0.64</v>
      </c>
      <c r="CI7" s="134">
        <v>0.65</v>
      </c>
      <c r="CJ7" s="134">
        <v>0.66</v>
      </c>
      <c r="CK7" s="134">
        <v>0.67</v>
      </c>
      <c r="CL7" s="134">
        <v>0.68</v>
      </c>
      <c r="CM7" s="134">
        <v>0.69</v>
      </c>
      <c r="CN7" s="134">
        <v>0.7</v>
      </c>
      <c r="CO7" s="134">
        <v>0.71</v>
      </c>
      <c r="CP7" s="134">
        <v>0.72</v>
      </c>
      <c r="CQ7" s="134">
        <v>0.73</v>
      </c>
      <c r="CR7" s="134">
        <v>0.74</v>
      </c>
      <c r="CS7" s="134">
        <v>0.75</v>
      </c>
      <c r="CT7" s="134">
        <v>0.76</v>
      </c>
      <c r="CU7" s="134">
        <v>0.77</v>
      </c>
      <c r="CV7" s="134">
        <v>0.78</v>
      </c>
      <c r="CW7" s="134">
        <v>0.79</v>
      </c>
      <c r="CX7" s="134">
        <v>0.8</v>
      </c>
      <c r="CY7" s="134">
        <v>0.81</v>
      </c>
      <c r="CZ7" s="134">
        <v>0.82</v>
      </c>
      <c r="DA7" s="134">
        <v>0.83</v>
      </c>
      <c r="DB7" s="134">
        <v>0.84</v>
      </c>
      <c r="DC7" s="134">
        <v>0.85</v>
      </c>
      <c r="DD7" s="134">
        <v>0.86</v>
      </c>
      <c r="DE7" s="134">
        <v>0.87</v>
      </c>
      <c r="DF7" s="134">
        <v>0.88</v>
      </c>
      <c r="DG7" s="134">
        <v>0.89</v>
      </c>
      <c r="DH7" s="134">
        <v>0.9</v>
      </c>
      <c r="DI7" s="134">
        <v>0.91</v>
      </c>
      <c r="DJ7" s="134">
        <v>0.92</v>
      </c>
      <c r="DK7" s="134">
        <v>0.93</v>
      </c>
      <c r="DL7" s="134">
        <v>0.94</v>
      </c>
      <c r="DM7" s="134">
        <v>0.95</v>
      </c>
      <c r="DN7" s="134">
        <v>0.96</v>
      </c>
      <c r="DO7" s="134">
        <v>0.97</v>
      </c>
      <c r="DP7" s="134">
        <v>0.98</v>
      </c>
      <c r="DQ7" s="134">
        <v>0.99</v>
      </c>
    </row>
    <row r="8" spans="2:121" s="19" customFormat="1" ht="15" customHeight="1" thickBot="1" x14ac:dyDescent="0.25">
      <c r="D8" s="98">
        <f>G7</f>
        <v>0.18518518518518517</v>
      </c>
      <c r="E8" s="94">
        <f>E7*E5</f>
        <v>0</v>
      </c>
      <c r="F8" s="94">
        <f>F7*F5</f>
        <v>1.8518518518518517E-2</v>
      </c>
      <c r="G8" s="94">
        <f t="shared" ref="G8:L8" si="0">G7*G5</f>
        <v>0.46296296296296291</v>
      </c>
      <c r="H8" s="94">
        <f t="shared" si="0"/>
        <v>0</v>
      </c>
      <c r="I8" s="94">
        <f t="shared" si="0"/>
        <v>1.6666666666666665</v>
      </c>
      <c r="J8" s="94">
        <f t="shared" si="0"/>
        <v>4.6296296296296298</v>
      </c>
      <c r="K8" s="94">
        <f t="shared" si="0"/>
        <v>10.37037037037037</v>
      </c>
      <c r="L8" s="94">
        <f t="shared" si="0"/>
        <v>12.962962962962962</v>
      </c>
      <c r="M8" s="95">
        <f>SUM(E8:L8)</f>
        <v>30.111111111111111</v>
      </c>
      <c r="N8" s="96"/>
      <c r="O8" s="94">
        <f>M8</f>
        <v>30.111111111111111</v>
      </c>
      <c r="P8" s="97">
        <f>D8</f>
        <v>0.18518518518518517</v>
      </c>
      <c r="Q8" s="69">
        <f>O8/P8</f>
        <v>162.6</v>
      </c>
      <c r="S8" s="48"/>
      <c r="T8" s="48"/>
      <c r="U8" s="48"/>
      <c r="V8" s="120"/>
      <c r="W8" s="120"/>
      <c r="X8" s="120"/>
      <c r="Y8" s="120"/>
      <c r="Z8" s="120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</row>
    <row r="9" spans="2:121" s="19" customFormat="1" ht="15" customHeight="1" thickBot="1" x14ac:dyDescent="0.25"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8"/>
      <c r="T9" s="48"/>
      <c r="U9" s="48"/>
    </row>
    <row r="10" spans="2:121" ht="15" customHeight="1" x14ac:dyDescent="0.2">
      <c r="B10" s="190" t="s">
        <v>32</v>
      </c>
      <c r="C10" s="19"/>
      <c r="D10" s="39"/>
      <c r="E10" s="11">
        <v>0</v>
      </c>
      <c r="F10" s="4">
        <v>1</v>
      </c>
      <c r="G10" s="12">
        <v>1</v>
      </c>
      <c r="H10" s="4">
        <v>2</v>
      </c>
      <c r="I10" s="4">
        <v>4</v>
      </c>
      <c r="J10" s="4">
        <v>6</v>
      </c>
      <c r="K10" s="4">
        <v>6</v>
      </c>
      <c r="L10" s="13">
        <v>8</v>
      </c>
      <c r="M10" s="6">
        <v>28</v>
      </c>
      <c r="N10" s="18"/>
      <c r="O10" s="89" t="s">
        <v>57</v>
      </c>
      <c r="P10" s="99" t="s">
        <v>58</v>
      </c>
      <c r="Q10" s="31"/>
      <c r="AA10" s="4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</row>
    <row r="11" spans="2:121" ht="15" customHeight="1" thickBot="1" x14ac:dyDescent="0.25">
      <c r="B11" s="191"/>
      <c r="C11" s="19"/>
      <c r="D11" s="32" t="s">
        <v>13</v>
      </c>
      <c r="E11" s="14">
        <v>0</v>
      </c>
      <c r="F11" s="8">
        <v>3.5714285714285712E-2</v>
      </c>
      <c r="G11" s="15">
        <v>3.5714285714285712E-2</v>
      </c>
      <c r="H11" s="8">
        <v>7.1428571428571425E-2</v>
      </c>
      <c r="I11" s="8">
        <v>0.14285714285714285</v>
      </c>
      <c r="J11" s="8">
        <v>0.21428571428571427</v>
      </c>
      <c r="K11" s="8">
        <v>0.21428571428571427</v>
      </c>
      <c r="L11" s="16">
        <v>0.2857142857142857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V11" s="134">
        <f>V9:PE9%</f>
        <v>0</v>
      </c>
      <c r="W11" s="132">
        <v>0.01</v>
      </c>
      <c r="X11" s="132">
        <v>0.02</v>
      </c>
      <c r="Y11" s="131">
        <v>0.03</v>
      </c>
      <c r="Z11" s="132">
        <v>0.04</v>
      </c>
      <c r="AA11" s="134">
        <v>0.05</v>
      </c>
      <c r="AB11" s="134">
        <v>0.06</v>
      </c>
      <c r="AC11" s="134">
        <v>7.0000000000000007E-2</v>
      </c>
      <c r="AD11" s="134">
        <v>0.08</v>
      </c>
      <c r="AE11" s="134">
        <v>0.09</v>
      </c>
      <c r="AF11" s="134">
        <v>0.1</v>
      </c>
      <c r="AG11" s="134">
        <v>0.11</v>
      </c>
      <c r="AH11" s="134">
        <v>0.12</v>
      </c>
      <c r="AI11" s="134">
        <v>0.13</v>
      </c>
      <c r="AJ11" s="134">
        <v>0.14000000000000001</v>
      </c>
      <c r="AK11" s="134">
        <v>0.15</v>
      </c>
      <c r="AL11" s="134">
        <v>0.16</v>
      </c>
      <c r="AM11" s="134">
        <v>0.17</v>
      </c>
      <c r="AN11" s="134">
        <v>0.18</v>
      </c>
      <c r="AO11" s="134">
        <v>0.19</v>
      </c>
      <c r="AP11" s="134">
        <v>0.2</v>
      </c>
      <c r="AQ11" s="134">
        <v>0.21</v>
      </c>
      <c r="AR11" s="134">
        <v>0.22</v>
      </c>
      <c r="AS11" s="134">
        <v>0.23</v>
      </c>
      <c r="AT11" s="134">
        <v>0.24</v>
      </c>
      <c r="AU11" s="134">
        <v>0.25</v>
      </c>
      <c r="AV11" s="134">
        <v>0.26</v>
      </c>
      <c r="AW11" s="134">
        <v>0.27</v>
      </c>
      <c r="AX11" s="134">
        <v>0.28000000000000003</v>
      </c>
      <c r="AY11" s="134">
        <v>0.28999999999999998</v>
      </c>
      <c r="AZ11" s="134">
        <v>0.3</v>
      </c>
      <c r="BA11" s="134">
        <v>0.31</v>
      </c>
      <c r="BB11" s="134">
        <v>0.32</v>
      </c>
      <c r="BC11" s="134">
        <v>0.33</v>
      </c>
      <c r="BD11" s="134">
        <v>0.34</v>
      </c>
      <c r="BE11" s="134">
        <v>0.35</v>
      </c>
      <c r="BF11" s="133">
        <v>0.36</v>
      </c>
      <c r="BG11" s="134">
        <v>0.37</v>
      </c>
      <c r="BH11" s="134">
        <v>0.38</v>
      </c>
      <c r="BI11" s="134">
        <v>0.39</v>
      </c>
      <c r="BJ11" s="134">
        <v>0.4</v>
      </c>
      <c r="BK11" s="134">
        <v>0.41</v>
      </c>
      <c r="BL11" s="134">
        <v>0.42</v>
      </c>
      <c r="BM11" s="134">
        <v>0.43</v>
      </c>
      <c r="BN11" s="134">
        <v>0.44</v>
      </c>
      <c r="BO11" s="134">
        <v>0.45</v>
      </c>
      <c r="BP11" s="134">
        <v>0.46</v>
      </c>
      <c r="BQ11" s="134">
        <v>0.47</v>
      </c>
      <c r="BR11" s="134">
        <v>0.48</v>
      </c>
      <c r="BS11" s="134">
        <v>0.49</v>
      </c>
      <c r="BT11" s="134">
        <v>0.5</v>
      </c>
      <c r="BU11" s="134">
        <v>0.51</v>
      </c>
      <c r="BV11" s="134">
        <v>0.52</v>
      </c>
      <c r="BW11" s="134">
        <v>0.53</v>
      </c>
      <c r="BX11" s="134">
        <v>0.54</v>
      </c>
      <c r="BY11" s="134">
        <v>0.55000000000000004</v>
      </c>
      <c r="BZ11" s="134">
        <v>0.56000000000000005</v>
      </c>
      <c r="CA11" s="134">
        <v>0.56999999999999995</v>
      </c>
      <c r="CB11" s="134">
        <v>0.57999999999999996</v>
      </c>
      <c r="CC11" s="134">
        <v>0.59</v>
      </c>
      <c r="CD11" s="134">
        <v>0.6</v>
      </c>
      <c r="CE11" s="134">
        <v>0.61</v>
      </c>
      <c r="CF11" s="134">
        <v>0.62</v>
      </c>
      <c r="CG11" s="134">
        <v>0.63</v>
      </c>
      <c r="CH11" s="134">
        <v>0.64</v>
      </c>
      <c r="CI11" s="134">
        <v>0.65</v>
      </c>
      <c r="CJ11" s="134">
        <v>0.66</v>
      </c>
      <c r="CK11" s="134">
        <v>0.67</v>
      </c>
      <c r="CL11" s="134">
        <v>0.68</v>
      </c>
      <c r="CM11" s="134">
        <v>0.69</v>
      </c>
      <c r="CN11" s="134">
        <v>0.7</v>
      </c>
      <c r="CO11" s="134">
        <v>0.71</v>
      </c>
      <c r="CP11" s="134">
        <v>0.72</v>
      </c>
      <c r="CQ11" s="134">
        <v>0.73</v>
      </c>
      <c r="CR11" s="134">
        <v>0.74</v>
      </c>
      <c r="CS11" s="134">
        <v>0.75</v>
      </c>
      <c r="CT11" s="134">
        <v>0.76</v>
      </c>
      <c r="CU11" s="134">
        <v>0.77</v>
      </c>
      <c r="CV11" s="134">
        <v>0.78</v>
      </c>
      <c r="CW11" s="134">
        <v>0.79</v>
      </c>
      <c r="CX11" s="134">
        <v>0.8</v>
      </c>
      <c r="CY11" s="134">
        <v>0.81</v>
      </c>
      <c r="CZ11" s="134">
        <v>0.82</v>
      </c>
      <c r="DA11" s="134">
        <v>0.83</v>
      </c>
      <c r="DB11" s="134">
        <v>0.84</v>
      </c>
      <c r="DC11" s="134">
        <v>0.85</v>
      </c>
      <c r="DD11" s="134">
        <v>0.86</v>
      </c>
      <c r="DE11" s="134">
        <v>0.87</v>
      </c>
      <c r="DF11" s="134">
        <v>0.88</v>
      </c>
      <c r="DG11" s="134">
        <v>0.89</v>
      </c>
      <c r="DH11" s="134">
        <v>0.9</v>
      </c>
      <c r="DI11" s="134">
        <v>0.91</v>
      </c>
      <c r="DJ11" s="134">
        <v>0.92</v>
      </c>
      <c r="DK11" s="134">
        <v>0.93</v>
      </c>
      <c r="DL11" s="134">
        <v>0.94</v>
      </c>
      <c r="DM11" s="134">
        <v>0.95</v>
      </c>
      <c r="DN11" s="134">
        <v>0.96</v>
      </c>
      <c r="DO11" s="134">
        <v>0.97</v>
      </c>
      <c r="DP11" s="134">
        <v>0.98</v>
      </c>
      <c r="DQ11" s="134">
        <v>0.99</v>
      </c>
    </row>
    <row r="12" spans="2:121" ht="15" customHeight="1" thickBot="1" x14ac:dyDescent="0.25">
      <c r="B12" s="19"/>
      <c r="C12" s="19"/>
      <c r="D12" s="98">
        <f>G11</f>
        <v>3.5714285714285712E-2</v>
      </c>
      <c r="E12" s="94">
        <f>E11*E9</f>
        <v>0</v>
      </c>
      <c r="F12" s="94">
        <f>F11*F9</f>
        <v>7.1428571428571425E-2</v>
      </c>
      <c r="G12" s="94">
        <f t="shared" ref="G12:L12" si="1">G11*G9</f>
        <v>0</v>
      </c>
      <c r="H12" s="94">
        <f t="shared" si="1"/>
        <v>0.3571428571428571</v>
      </c>
      <c r="I12" s="94">
        <f t="shared" si="1"/>
        <v>1.7857142857142856</v>
      </c>
      <c r="J12" s="94">
        <f t="shared" si="1"/>
        <v>4.8214285714285712</v>
      </c>
      <c r="K12" s="94">
        <f t="shared" si="1"/>
        <v>6.9642857142857135</v>
      </c>
      <c r="L12" s="94">
        <f t="shared" si="1"/>
        <v>19.285714285714285</v>
      </c>
      <c r="M12" s="95">
        <f>SUM(E12:L12)</f>
        <v>33.285714285714285</v>
      </c>
      <c r="N12" s="96"/>
      <c r="O12" s="94">
        <f>M12</f>
        <v>33.285714285714285</v>
      </c>
      <c r="P12" s="97">
        <f>D12</f>
        <v>3.5714285714285712E-2</v>
      </c>
      <c r="Q12" s="69">
        <f>O12/P12</f>
        <v>932</v>
      </c>
      <c r="V12" s="120"/>
      <c r="W12" s="120"/>
      <c r="X12" s="120"/>
      <c r="Y12" s="120"/>
      <c r="Z12" s="120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</row>
    <row r="13" spans="2:121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129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AA13" s="4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</row>
    <row r="14" spans="2:121" ht="15" customHeight="1" x14ac:dyDescent="0.2">
      <c r="B14" s="190" t="s">
        <v>33</v>
      </c>
      <c r="C14" s="19"/>
      <c r="D14" s="39"/>
      <c r="E14" s="11">
        <v>1</v>
      </c>
      <c r="F14" s="12">
        <v>1</v>
      </c>
      <c r="G14" s="4">
        <v>5</v>
      </c>
      <c r="H14" s="4">
        <v>7</v>
      </c>
      <c r="I14" s="4">
        <v>4</v>
      </c>
      <c r="J14" s="4">
        <v>2</v>
      </c>
      <c r="K14" s="4">
        <v>5</v>
      </c>
      <c r="L14" s="5">
        <v>3</v>
      </c>
      <c r="M14" s="6">
        <v>28</v>
      </c>
      <c r="N14" s="18"/>
      <c r="O14" s="89" t="s">
        <v>57</v>
      </c>
      <c r="P14" s="99" t="s">
        <v>58</v>
      </c>
      <c r="Q14" s="31"/>
      <c r="AA14" s="4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</row>
    <row r="15" spans="2:121" ht="15" customHeight="1" thickBot="1" x14ac:dyDescent="0.25">
      <c r="B15" s="191"/>
      <c r="C15" s="19"/>
      <c r="D15" s="32" t="s">
        <v>13</v>
      </c>
      <c r="E15" s="14">
        <v>3.5714285714285712E-2</v>
      </c>
      <c r="F15" s="15">
        <v>3.5714285714285712E-2</v>
      </c>
      <c r="G15" s="21">
        <v>0.17857142857142858</v>
      </c>
      <c r="H15" s="8">
        <v>0.25</v>
      </c>
      <c r="I15" s="8">
        <v>0.14285714285714285</v>
      </c>
      <c r="J15" s="8">
        <v>7.1428571428571425E-2</v>
      </c>
      <c r="K15" s="8">
        <v>0.17857142857142858</v>
      </c>
      <c r="L15" s="16">
        <v>0.10714285714285714</v>
      </c>
      <c r="M15" s="10">
        <v>0.99999999999999989</v>
      </c>
      <c r="N15" s="18"/>
      <c r="O15" s="33" t="s">
        <v>10</v>
      </c>
      <c r="P15" s="33" t="s">
        <v>11</v>
      </c>
      <c r="Q15" s="34" t="s">
        <v>9</v>
      </c>
      <c r="V15" s="134">
        <f>V11:PE11%</f>
        <v>0</v>
      </c>
      <c r="W15" s="131">
        <v>0.01</v>
      </c>
      <c r="X15" s="134">
        <v>0.02</v>
      </c>
      <c r="Y15" s="134">
        <v>0.03</v>
      </c>
      <c r="Z15" s="134">
        <v>0.04</v>
      </c>
      <c r="AA15" s="134">
        <v>0.05</v>
      </c>
      <c r="AB15" s="134">
        <v>0.06</v>
      </c>
      <c r="AC15" s="134">
        <v>7.0000000000000007E-2</v>
      </c>
      <c r="AD15" s="134">
        <v>0.08</v>
      </c>
      <c r="AE15" s="134">
        <v>0.09</v>
      </c>
      <c r="AF15" s="134">
        <v>0.1</v>
      </c>
      <c r="AG15" s="134">
        <v>0.11</v>
      </c>
      <c r="AH15" s="134">
        <v>0.12</v>
      </c>
      <c r="AI15" s="134">
        <v>0.13</v>
      </c>
      <c r="AJ15" s="134">
        <v>0.14000000000000001</v>
      </c>
      <c r="AK15" s="134">
        <v>0.15</v>
      </c>
      <c r="AL15" s="134">
        <v>0.16</v>
      </c>
      <c r="AM15" s="134">
        <v>0.17</v>
      </c>
      <c r="AN15" s="134">
        <v>0.18</v>
      </c>
      <c r="AO15" s="134">
        <v>0.19</v>
      </c>
      <c r="AP15" s="134">
        <v>0.2</v>
      </c>
      <c r="AQ15" s="133">
        <v>0.21</v>
      </c>
      <c r="AR15" s="134">
        <v>0.22</v>
      </c>
      <c r="AS15" s="134">
        <v>0.23</v>
      </c>
      <c r="AT15" s="134">
        <v>0.24</v>
      </c>
      <c r="AU15" s="134">
        <v>0.25</v>
      </c>
      <c r="AV15" s="134">
        <v>0.26</v>
      </c>
      <c r="AW15" s="134">
        <v>0.27</v>
      </c>
      <c r="AX15" s="134">
        <v>0.28000000000000003</v>
      </c>
      <c r="AY15" s="134">
        <v>0.28999999999999998</v>
      </c>
      <c r="AZ15" s="134">
        <v>0.3</v>
      </c>
      <c r="BA15" s="134">
        <v>0.31</v>
      </c>
      <c r="BB15" s="134">
        <v>0.32</v>
      </c>
      <c r="BC15" s="134">
        <v>0.33</v>
      </c>
      <c r="BD15" s="134">
        <v>0.34</v>
      </c>
      <c r="BE15" s="134">
        <v>0.35</v>
      </c>
      <c r="BF15" s="134">
        <v>0.36</v>
      </c>
      <c r="BG15" s="134">
        <v>0.37</v>
      </c>
      <c r="BH15" s="134">
        <v>0.38</v>
      </c>
      <c r="BI15" s="134">
        <v>0.39</v>
      </c>
      <c r="BJ15" s="134">
        <v>0.4</v>
      </c>
      <c r="BK15" s="134">
        <v>0.41</v>
      </c>
      <c r="BL15" s="134">
        <v>0.42</v>
      </c>
      <c r="BM15" s="134">
        <v>0.43</v>
      </c>
      <c r="BN15" s="134">
        <v>0.44</v>
      </c>
      <c r="BO15" s="134">
        <v>0.45</v>
      </c>
      <c r="BP15" s="134">
        <v>0.46</v>
      </c>
      <c r="BQ15" s="134">
        <v>0.47</v>
      </c>
      <c r="BR15" s="134">
        <v>0.48</v>
      </c>
      <c r="BS15" s="134">
        <v>0.49</v>
      </c>
      <c r="BT15" s="134">
        <v>0.5</v>
      </c>
      <c r="BU15" s="134">
        <v>0.51</v>
      </c>
      <c r="BV15" s="134">
        <v>0.52</v>
      </c>
      <c r="BW15" s="134">
        <v>0.53</v>
      </c>
      <c r="BX15" s="134">
        <v>0.54</v>
      </c>
      <c r="BY15" s="134">
        <v>0.55000000000000004</v>
      </c>
      <c r="BZ15" s="134">
        <v>0.56000000000000005</v>
      </c>
      <c r="CA15" s="134">
        <v>0.56999999999999995</v>
      </c>
      <c r="CB15" s="134">
        <v>0.57999999999999996</v>
      </c>
      <c r="CC15" s="134">
        <v>0.59</v>
      </c>
      <c r="CD15" s="134">
        <v>0.6</v>
      </c>
      <c r="CE15" s="134">
        <v>0.61</v>
      </c>
      <c r="CF15" s="134">
        <v>0.62</v>
      </c>
      <c r="CG15" s="134">
        <v>0.63</v>
      </c>
      <c r="CH15" s="134">
        <v>0.64</v>
      </c>
      <c r="CI15" s="134">
        <v>0.65</v>
      </c>
      <c r="CJ15" s="134">
        <v>0.66</v>
      </c>
      <c r="CK15" s="134">
        <v>0.67</v>
      </c>
      <c r="CL15" s="134">
        <v>0.68</v>
      </c>
      <c r="CM15" s="134">
        <v>0.69</v>
      </c>
      <c r="CN15" s="134">
        <v>0.7</v>
      </c>
      <c r="CO15" s="134">
        <v>0.71</v>
      </c>
      <c r="CP15" s="134">
        <v>0.72</v>
      </c>
      <c r="CQ15" s="134">
        <v>0.73</v>
      </c>
      <c r="CR15" s="134">
        <v>0.74</v>
      </c>
      <c r="CS15" s="134">
        <v>0.75</v>
      </c>
      <c r="CT15" s="134">
        <v>0.76</v>
      </c>
      <c r="CU15" s="134">
        <v>0.77</v>
      </c>
      <c r="CV15" s="134">
        <v>0.78</v>
      </c>
      <c r="CW15" s="134">
        <v>0.79</v>
      </c>
      <c r="CX15" s="134">
        <v>0.8</v>
      </c>
      <c r="CY15" s="134">
        <v>0.81</v>
      </c>
      <c r="CZ15" s="134">
        <v>0.82</v>
      </c>
      <c r="DA15" s="134">
        <v>0.83</v>
      </c>
      <c r="DB15" s="134">
        <v>0.84</v>
      </c>
      <c r="DC15" s="134">
        <v>0.85</v>
      </c>
      <c r="DD15" s="134">
        <v>0.86</v>
      </c>
      <c r="DE15" s="134">
        <v>0.87</v>
      </c>
      <c r="DF15" s="134">
        <v>0.88</v>
      </c>
      <c r="DG15" s="134">
        <v>0.89</v>
      </c>
      <c r="DH15" s="134">
        <v>0.9</v>
      </c>
      <c r="DI15" s="134">
        <v>0.91</v>
      </c>
      <c r="DJ15" s="134">
        <v>0.92</v>
      </c>
      <c r="DK15" s="134">
        <v>0.93</v>
      </c>
      <c r="DL15" s="134">
        <v>0.94</v>
      </c>
      <c r="DM15" s="134">
        <v>0.95</v>
      </c>
      <c r="DN15" s="134">
        <v>0.96</v>
      </c>
      <c r="DO15" s="134">
        <v>0.97</v>
      </c>
      <c r="DP15" s="134">
        <v>0.98</v>
      </c>
      <c r="DQ15" s="134">
        <v>0.99</v>
      </c>
    </row>
    <row r="16" spans="2:121" ht="15" customHeight="1" thickBot="1" x14ac:dyDescent="0.25">
      <c r="B16" s="19"/>
      <c r="C16" s="19"/>
      <c r="D16" s="98">
        <f>G15</f>
        <v>0.17857142857142858</v>
      </c>
      <c r="E16" s="94">
        <f>E15*E13</f>
        <v>1.7857142857142856E-2</v>
      </c>
      <c r="F16" s="94">
        <f>F15*F13</f>
        <v>0</v>
      </c>
      <c r="G16" s="94">
        <f t="shared" ref="G16:L16" si="2">G15*G13</f>
        <v>0.35714285714285715</v>
      </c>
      <c r="H16" s="94">
        <f t="shared" si="2"/>
        <v>1.75</v>
      </c>
      <c r="I16" s="94">
        <f t="shared" si="2"/>
        <v>2.0714285714285712</v>
      </c>
      <c r="J16" s="94">
        <f t="shared" si="2"/>
        <v>1.75</v>
      </c>
      <c r="K16" s="94">
        <f t="shared" si="2"/>
        <v>6.1607142857142856</v>
      </c>
      <c r="L16" s="94">
        <f t="shared" si="2"/>
        <v>7.4464285714285712</v>
      </c>
      <c r="M16" s="95">
        <f>SUM(E16:L16)</f>
        <v>19.553571428571431</v>
      </c>
      <c r="N16" s="96"/>
      <c r="O16" s="94">
        <f>M16</f>
        <v>19.553571428571431</v>
      </c>
      <c r="P16" s="97">
        <f>D16</f>
        <v>0.17857142857142858</v>
      </c>
      <c r="Q16" s="69">
        <f>O16/P16</f>
        <v>109.50000000000001</v>
      </c>
      <c r="V16" s="120"/>
      <c r="W16" s="120"/>
      <c r="X16" s="120"/>
      <c r="Y16" s="120"/>
      <c r="Z16" s="120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</row>
    <row r="17" spans="2:121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AA17" s="4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</row>
    <row r="18" spans="2:121" ht="15" customHeight="1" x14ac:dyDescent="0.2">
      <c r="B18" s="190" t="s">
        <v>34</v>
      </c>
      <c r="C18" s="19"/>
      <c r="D18" s="39"/>
      <c r="E18" s="11">
        <v>0</v>
      </c>
      <c r="F18" s="12">
        <v>1</v>
      </c>
      <c r="G18" s="4">
        <v>2</v>
      </c>
      <c r="H18" s="4">
        <v>3</v>
      </c>
      <c r="I18" s="4">
        <v>4</v>
      </c>
      <c r="J18" s="4">
        <v>3</v>
      </c>
      <c r="K18" s="4">
        <v>3</v>
      </c>
      <c r="L18" s="5">
        <v>12</v>
      </c>
      <c r="M18" s="6">
        <v>28</v>
      </c>
      <c r="N18" s="18"/>
      <c r="O18" s="89" t="s">
        <v>57</v>
      </c>
      <c r="P18" s="99" t="s">
        <v>58</v>
      </c>
      <c r="Q18" s="31"/>
      <c r="AA18" s="4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</row>
    <row r="19" spans="2:121" ht="15" customHeight="1" thickBot="1" x14ac:dyDescent="0.25">
      <c r="B19" s="191"/>
      <c r="C19" s="19"/>
      <c r="D19" s="32" t="s">
        <v>13</v>
      </c>
      <c r="E19" s="14">
        <v>0</v>
      </c>
      <c r="F19" s="15">
        <v>3.5714285714285712E-2</v>
      </c>
      <c r="G19" s="21">
        <v>7.1428571428571425E-2</v>
      </c>
      <c r="H19" s="8">
        <v>0.10714285714285714</v>
      </c>
      <c r="I19" s="8">
        <v>0.14285714285714285</v>
      </c>
      <c r="J19" s="8">
        <v>0.10714285714285714</v>
      </c>
      <c r="K19" s="8">
        <v>0.10714285714285714</v>
      </c>
      <c r="L19" s="16">
        <v>0.42857142857142855</v>
      </c>
      <c r="M19" s="10">
        <v>1</v>
      </c>
      <c r="N19" s="18"/>
      <c r="O19" s="33" t="s">
        <v>10</v>
      </c>
      <c r="P19" s="33" t="s">
        <v>11</v>
      </c>
      <c r="Q19" s="34" t="s">
        <v>9</v>
      </c>
      <c r="V19" s="134">
        <f>V13:PE13%</f>
        <v>0</v>
      </c>
      <c r="W19" s="131">
        <v>0.01</v>
      </c>
      <c r="X19" s="134">
        <v>0.02</v>
      </c>
      <c r="Y19" s="134">
        <v>0.03</v>
      </c>
      <c r="Z19" s="134">
        <v>0.04</v>
      </c>
      <c r="AA19" s="134">
        <v>0.05</v>
      </c>
      <c r="AB19" s="134">
        <v>0.06</v>
      </c>
      <c r="AC19" s="134">
        <v>7.0000000000000007E-2</v>
      </c>
      <c r="AD19" s="134">
        <v>0.08</v>
      </c>
      <c r="AE19" s="134">
        <v>0.09</v>
      </c>
      <c r="AF19" s="134">
        <v>0.1</v>
      </c>
      <c r="AG19" s="134">
        <v>0.11</v>
      </c>
      <c r="AH19" s="134">
        <v>0.12</v>
      </c>
      <c r="AI19" s="134">
        <v>0.13</v>
      </c>
      <c r="AJ19" s="134">
        <v>0.14000000000000001</v>
      </c>
      <c r="AK19" s="134">
        <v>0.15</v>
      </c>
      <c r="AL19" s="134">
        <v>0.16</v>
      </c>
      <c r="AM19" s="134">
        <v>0.17</v>
      </c>
      <c r="AN19" s="134">
        <v>0.18</v>
      </c>
      <c r="AO19" s="134">
        <v>0.19</v>
      </c>
      <c r="AP19" s="134">
        <v>0.2</v>
      </c>
      <c r="AQ19" s="134">
        <v>0.21</v>
      </c>
      <c r="AR19" s="134">
        <v>0.22</v>
      </c>
      <c r="AS19" s="134">
        <v>0.23</v>
      </c>
      <c r="AT19" s="134">
        <v>0.24</v>
      </c>
      <c r="AU19" s="134">
        <v>0.25</v>
      </c>
      <c r="AV19" s="134">
        <v>0.26</v>
      </c>
      <c r="AW19" s="134">
        <v>0.27</v>
      </c>
      <c r="AX19" s="134">
        <v>0.28000000000000003</v>
      </c>
      <c r="AY19" s="134">
        <v>0.28999999999999998</v>
      </c>
      <c r="AZ19" s="134">
        <v>0.3</v>
      </c>
      <c r="BA19" s="134">
        <v>0.31</v>
      </c>
      <c r="BB19" s="134">
        <v>0.32</v>
      </c>
      <c r="BC19" s="134">
        <v>0.33</v>
      </c>
      <c r="BD19" s="134">
        <v>0.34</v>
      </c>
      <c r="BE19" s="134">
        <v>0.35</v>
      </c>
      <c r="BF19" s="134">
        <v>0.36</v>
      </c>
      <c r="BG19" s="134">
        <v>0.37</v>
      </c>
      <c r="BH19" s="134">
        <v>0.38</v>
      </c>
      <c r="BI19" s="134">
        <v>0.39</v>
      </c>
      <c r="BJ19" s="133">
        <v>0.4</v>
      </c>
      <c r="BK19" s="134">
        <v>0.41</v>
      </c>
      <c r="BL19" s="134">
        <v>0.42</v>
      </c>
      <c r="BM19" s="134">
        <v>0.43</v>
      </c>
      <c r="BN19" s="134">
        <v>0.44</v>
      </c>
      <c r="BO19" s="134">
        <v>0.45</v>
      </c>
      <c r="BP19" s="134">
        <v>0.46</v>
      </c>
      <c r="BQ19" s="134">
        <v>0.47</v>
      </c>
      <c r="BR19" s="134">
        <v>0.48</v>
      </c>
      <c r="BS19" s="134">
        <v>0.49</v>
      </c>
      <c r="BT19" s="134">
        <v>0.5</v>
      </c>
      <c r="BU19" s="134">
        <v>0.51</v>
      </c>
      <c r="BV19" s="134">
        <v>0.52</v>
      </c>
      <c r="BW19" s="134">
        <v>0.53</v>
      </c>
      <c r="BX19" s="134">
        <v>0.54</v>
      </c>
      <c r="BY19" s="134">
        <v>0.55000000000000004</v>
      </c>
      <c r="BZ19" s="134">
        <v>0.56000000000000005</v>
      </c>
      <c r="CA19" s="134">
        <v>0.56999999999999995</v>
      </c>
      <c r="CB19" s="134">
        <v>0.57999999999999996</v>
      </c>
      <c r="CC19" s="134">
        <v>0.59</v>
      </c>
      <c r="CD19" s="134">
        <v>0.6</v>
      </c>
      <c r="CE19" s="134">
        <v>0.61</v>
      </c>
      <c r="CF19" s="134">
        <v>0.62</v>
      </c>
      <c r="CG19" s="134">
        <v>0.63</v>
      </c>
      <c r="CH19" s="134">
        <v>0.64</v>
      </c>
      <c r="CI19" s="134">
        <v>0.65</v>
      </c>
      <c r="CJ19" s="134">
        <v>0.66</v>
      </c>
      <c r="CK19" s="134">
        <v>0.67</v>
      </c>
      <c r="CL19" s="134">
        <v>0.68</v>
      </c>
      <c r="CM19" s="134">
        <v>0.69</v>
      </c>
      <c r="CN19" s="134">
        <v>0.7</v>
      </c>
      <c r="CO19" s="134">
        <v>0.71</v>
      </c>
      <c r="CP19" s="134">
        <v>0.72</v>
      </c>
      <c r="CQ19" s="134">
        <v>0.73</v>
      </c>
      <c r="CR19" s="134">
        <v>0.74</v>
      </c>
      <c r="CS19" s="134">
        <v>0.75</v>
      </c>
      <c r="CT19" s="134">
        <v>0.76</v>
      </c>
      <c r="CU19" s="134">
        <v>0.77</v>
      </c>
      <c r="CV19" s="134">
        <v>0.78</v>
      </c>
      <c r="CW19" s="134">
        <v>0.79</v>
      </c>
      <c r="CX19" s="134">
        <v>0.8</v>
      </c>
      <c r="CY19" s="134">
        <v>0.81</v>
      </c>
      <c r="CZ19" s="134">
        <v>0.82</v>
      </c>
      <c r="DA19" s="134">
        <v>0.83</v>
      </c>
      <c r="DB19" s="134">
        <v>0.84</v>
      </c>
      <c r="DC19" s="134">
        <v>0.85</v>
      </c>
      <c r="DD19" s="134">
        <v>0.86</v>
      </c>
      <c r="DE19" s="134">
        <v>0.87</v>
      </c>
      <c r="DF19" s="134">
        <v>0.88</v>
      </c>
      <c r="DG19" s="134">
        <v>0.89</v>
      </c>
      <c r="DH19" s="134">
        <v>0.9</v>
      </c>
      <c r="DI19" s="134">
        <v>0.91</v>
      </c>
      <c r="DJ19" s="134">
        <v>0.92</v>
      </c>
      <c r="DK19" s="134">
        <v>0.93</v>
      </c>
      <c r="DL19" s="134">
        <v>0.94</v>
      </c>
      <c r="DM19" s="134">
        <v>0.95</v>
      </c>
      <c r="DN19" s="134">
        <v>0.96</v>
      </c>
      <c r="DO19" s="134">
        <v>0.97</v>
      </c>
      <c r="DP19" s="134">
        <v>0.98</v>
      </c>
      <c r="DQ19" s="134">
        <v>0.99</v>
      </c>
    </row>
    <row r="20" spans="2:121" s="17" customFormat="1" ht="15" customHeight="1" thickBot="1" x14ac:dyDescent="0.25">
      <c r="D20" s="98">
        <f>G19</f>
        <v>7.1428571428571425E-2</v>
      </c>
      <c r="E20" s="94">
        <f>E19*E17</f>
        <v>0</v>
      </c>
      <c r="F20" s="94">
        <f>F19*F17</f>
        <v>0</v>
      </c>
      <c r="G20" s="94">
        <f t="shared" ref="G20:L20" si="3">G19*G17</f>
        <v>0.14285714285714285</v>
      </c>
      <c r="H20" s="94">
        <f t="shared" si="3"/>
        <v>0.75</v>
      </c>
      <c r="I20" s="94">
        <f t="shared" si="3"/>
        <v>2.0714285714285712</v>
      </c>
      <c r="J20" s="94">
        <f t="shared" si="3"/>
        <v>2.625</v>
      </c>
      <c r="K20" s="94">
        <f t="shared" si="3"/>
        <v>3.6964285714285712</v>
      </c>
      <c r="L20" s="94">
        <f t="shared" si="3"/>
        <v>29.785714285714285</v>
      </c>
      <c r="M20" s="95">
        <f>SUM(E20:L20)</f>
        <v>39.071428571428569</v>
      </c>
      <c r="N20" s="96"/>
      <c r="O20" s="94">
        <f>M20</f>
        <v>39.071428571428569</v>
      </c>
      <c r="P20" s="97">
        <f>D20</f>
        <v>7.1428571428571425E-2</v>
      </c>
      <c r="Q20" s="69">
        <f>O20/P20</f>
        <v>547</v>
      </c>
      <c r="S20" s="48"/>
      <c r="T20" s="48"/>
      <c r="U20" s="48"/>
      <c r="V20" s="120"/>
      <c r="W20" s="120"/>
      <c r="X20" s="120"/>
      <c r="Y20" s="120"/>
      <c r="Z20" s="120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</row>
    <row r="21" spans="2:121" s="17" customFormat="1" ht="15" customHeight="1" thickBot="1" x14ac:dyDescent="0.25"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8"/>
      <c r="T21" s="48"/>
      <c r="U21" s="48"/>
    </row>
    <row r="22" spans="2:121" ht="15" customHeight="1" x14ac:dyDescent="0.2">
      <c r="B22" s="194" t="s">
        <v>35</v>
      </c>
      <c r="C22" s="19"/>
      <c r="D22" s="39"/>
      <c r="E22" s="3">
        <v>1</v>
      </c>
      <c r="F22" s="4">
        <v>0</v>
      </c>
      <c r="G22" s="4">
        <v>6</v>
      </c>
      <c r="H22" s="4">
        <v>3</v>
      </c>
      <c r="I22" s="4">
        <v>2</v>
      </c>
      <c r="J22" s="4">
        <v>1</v>
      </c>
      <c r="K22" s="4">
        <v>10</v>
      </c>
      <c r="L22" s="5">
        <v>5</v>
      </c>
      <c r="M22" s="6">
        <v>28</v>
      </c>
      <c r="N22" s="18"/>
      <c r="O22" s="89" t="s">
        <v>57</v>
      </c>
      <c r="P22" s="99" t="s">
        <v>58</v>
      </c>
      <c r="Q22" s="31"/>
      <c r="AA22" s="4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</row>
    <row r="23" spans="2:121" ht="15" customHeight="1" thickBot="1" x14ac:dyDescent="0.25">
      <c r="B23" s="195"/>
      <c r="C23" s="19"/>
      <c r="D23" s="32" t="s">
        <v>13</v>
      </c>
      <c r="E23" s="7">
        <v>3.5714285714285712E-2</v>
      </c>
      <c r="F23" s="8">
        <v>0</v>
      </c>
      <c r="G23" s="8">
        <v>0.21428571428571427</v>
      </c>
      <c r="H23" s="8">
        <v>0.10714285714285714</v>
      </c>
      <c r="I23" s="8">
        <v>7.1428571428571425E-2</v>
      </c>
      <c r="J23" s="8">
        <v>3.5714285714285712E-2</v>
      </c>
      <c r="K23" s="8">
        <v>0.35714285714285715</v>
      </c>
      <c r="L23" s="9">
        <v>0.17857142857142858</v>
      </c>
      <c r="M23" s="10">
        <v>1</v>
      </c>
      <c r="N23" s="18"/>
      <c r="O23" s="33" t="s">
        <v>10</v>
      </c>
      <c r="P23" s="33" t="s">
        <v>11</v>
      </c>
      <c r="Q23" s="34" t="s">
        <v>9</v>
      </c>
      <c r="V23" s="131">
        <v>0</v>
      </c>
      <c r="W23" s="134">
        <v>0.01</v>
      </c>
      <c r="X23" s="134">
        <v>0.02</v>
      </c>
      <c r="Y23" s="134">
        <v>0.03</v>
      </c>
      <c r="Z23" s="134">
        <v>0.04</v>
      </c>
      <c r="AA23" s="134">
        <v>0.05</v>
      </c>
      <c r="AB23" s="134">
        <v>0.06</v>
      </c>
      <c r="AC23" s="134">
        <v>7.0000000000000007E-2</v>
      </c>
      <c r="AD23" s="134">
        <v>0.08</v>
      </c>
      <c r="AE23" s="134">
        <v>0.09</v>
      </c>
      <c r="AF23" s="134">
        <v>0.1</v>
      </c>
      <c r="AG23" s="134">
        <v>0.11</v>
      </c>
      <c r="AH23" s="134">
        <v>0.12</v>
      </c>
      <c r="AI23" s="134">
        <v>0.13</v>
      </c>
      <c r="AJ23" s="134">
        <v>0.14000000000000001</v>
      </c>
      <c r="AK23" s="134">
        <v>0.15</v>
      </c>
      <c r="AL23" s="134">
        <v>0.16</v>
      </c>
      <c r="AM23" s="134">
        <v>0.17</v>
      </c>
      <c r="AN23" s="134">
        <v>0.18</v>
      </c>
      <c r="AO23" s="134">
        <v>0.19</v>
      </c>
      <c r="AP23" s="134">
        <v>0.2</v>
      </c>
      <c r="AQ23" s="134">
        <v>0.21</v>
      </c>
      <c r="AR23" s="134">
        <v>0.22</v>
      </c>
      <c r="AS23" s="134">
        <v>0.23</v>
      </c>
      <c r="AT23" s="134">
        <v>0.24</v>
      </c>
      <c r="AU23" s="134">
        <v>0.25</v>
      </c>
      <c r="AV23" s="134">
        <v>0.26</v>
      </c>
      <c r="AW23" s="134">
        <v>0.27</v>
      </c>
      <c r="AX23" s="133">
        <v>0.28000000000000003</v>
      </c>
      <c r="AY23" s="134">
        <v>0.28999999999999998</v>
      </c>
      <c r="AZ23" s="134">
        <v>0.3</v>
      </c>
      <c r="BA23" s="134">
        <v>0.31</v>
      </c>
      <c r="BB23" s="134">
        <v>0.32</v>
      </c>
      <c r="BC23" s="134">
        <v>0.33</v>
      </c>
      <c r="BD23" s="134">
        <v>0.34</v>
      </c>
      <c r="BE23" s="134">
        <v>0.35</v>
      </c>
      <c r="BF23" s="134">
        <v>0.36</v>
      </c>
      <c r="BG23" s="134">
        <v>0.37</v>
      </c>
      <c r="BH23" s="134">
        <v>0.38</v>
      </c>
      <c r="BI23" s="134">
        <v>0.39</v>
      </c>
      <c r="BJ23" s="134">
        <v>0.4</v>
      </c>
      <c r="BK23" s="134">
        <v>0.41</v>
      </c>
      <c r="BL23" s="134">
        <v>0.42</v>
      </c>
      <c r="BM23" s="134">
        <v>0.43</v>
      </c>
      <c r="BN23" s="134">
        <v>0.44</v>
      </c>
      <c r="BO23" s="134">
        <v>0.45</v>
      </c>
      <c r="BP23" s="134">
        <v>0.46</v>
      </c>
      <c r="BQ23" s="134">
        <v>0.47</v>
      </c>
      <c r="BR23" s="134">
        <v>0.48</v>
      </c>
      <c r="BS23" s="134">
        <v>0.49</v>
      </c>
      <c r="BT23" s="134">
        <v>0.5</v>
      </c>
      <c r="BU23" s="134">
        <v>0.51</v>
      </c>
      <c r="BV23" s="134">
        <v>0.52</v>
      </c>
      <c r="BW23" s="134">
        <v>0.53</v>
      </c>
      <c r="BX23" s="134">
        <v>0.54</v>
      </c>
      <c r="BY23" s="134">
        <v>0.55000000000000004</v>
      </c>
      <c r="BZ23" s="134">
        <v>0.56000000000000005</v>
      </c>
      <c r="CA23" s="134">
        <v>0.56999999999999995</v>
      </c>
      <c r="CB23" s="134">
        <v>0.57999999999999996</v>
      </c>
      <c r="CC23" s="134">
        <v>0.59</v>
      </c>
      <c r="CD23" s="134">
        <v>0.6</v>
      </c>
      <c r="CE23" s="134">
        <v>0.61</v>
      </c>
      <c r="CF23" s="134">
        <v>0.62</v>
      </c>
      <c r="CG23" s="134">
        <v>0.63</v>
      </c>
      <c r="CH23" s="134">
        <v>0.64</v>
      </c>
      <c r="CI23" s="134">
        <v>0.65</v>
      </c>
      <c r="CJ23" s="134">
        <v>0.66</v>
      </c>
      <c r="CK23" s="134">
        <v>0.67</v>
      </c>
      <c r="CL23" s="134">
        <v>0.68</v>
      </c>
      <c r="CM23" s="134">
        <v>0.69</v>
      </c>
      <c r="CN23" s="134">
        <v>0.7</v>
      </c>
      <c r="CO23" s="134">
        <v>0.71</v>
      </c>
      <c r="CP23" s="134">
        <v>0.72</v>
      </c>
      <c r="CQ23" s="134">
        <v>0.73</v>
      </c>
      <c r="CR23" s="134">
        <v>0.74</v>
      </c>
      <c r="CS23" s="134">
        <v>0.75</v>
      </c>
      <c r="CT23" s="134">
        <v>0.76</v>
      </c>
      <c r="CU23" s="134">
        <v>0.77</v>
      </c>
      <c r="CV23" s="134">
        <v>0.78</v>
      </c>
      <c r="CW23" s="134">
        <v>0.79</v>
      </c>
      <c r="CX23" s="134">
        <v>0.8</v>
      </c>
      <c r="CY23" s="134">
        <v>0.81</v>
      </c>
      <c r="CZ23" s="134">
        <v>0.82</v>
      </c>
      <c r="DA23" s="134">
        <v>0.83</v>
      </c>
      <c r="DB23" s="134">
        <v>0.84</v>
      </c>
      <c r="DC23" s="134">
        <v>0.85</v>
      </c>
      <c r="DD23" s="134">
        <v>0.86</v>
      </c>
      <c r="DE23" s="134">
        <v>0.87</v>
      </c>
      <c r="DF23" s="134">
        <v>0.88</v>
      </c>
      <c r="DG23" s="134">
        <v>0.89</v>
      </c>
      <c r="DH23" s="134">
        <v>0.9</v>
      </c>
      <c r="DI23" s="134">
        <v>0.91</v>
      </c>
      <c r="DJ23" s="134">
        <v>0.92</v>
      </c>
      <c r="DK23" s="134">
        <v>0.93</v>
      </c>
      <c r="DL23" s="134">
        <v>0.94</v>
      </c>
      <c r="DM23" s="134">
        <v>0.95</v>
      </c>
      <c r="DN23" s="134">
        <v>0.96</v>
      </c>
      <c r="DO23" s="134">
        <v>0.97</v>
      </c>
      <c r="DP23" s="134">
        <v>0.98</v>
      </c>
      <c r="DQ23" s="134">
        <v>0.99</v>
      </c>
    </row>
    <row r="24" spans="2:121" ht="15" customHeight="1" thickBot="1" x14ac:dyDescent="0.25">
      <c r="B24" s="19"/>
      <c r="C24" s="19"/>
      <c r="D24" s="98">
        <f>E23</f>
        <v>3.5714285714285712E-2</v>
      </c>
      <c r="E24" s="94">
        <f>E23*E21</f>
        <v>0</v>
      </c>
      <c r="F24" s="94">
        <f>F23*F21</f>
        <v>0</v>
      </c>
      <c r="G24" s="94">
        <f t="shared" ref="G24:L24" si="4">G23*G21</f>
        <v>0.5357142857142857</v>
      </c>
      <c r="H24" s="94">
        <f t="shared" si="4"/>
        <v>0.80357142857142849</v>
      </c>
      <c r="I24" s="94">
        <f t="shared" si="4"/>
        <v>1.0714285714285714</v>
      </c>
      <c r="J24" s="94">
        <f t="shared" si="4"/>
        <v>0.89285714285714279</v>
      </c>
      <c r="K24" s="94">
        <f t="shared" si="4"/>
        <v>12.5</v>
      </c>
      <c r="L24" s="94">
        <f t="shared" si="4"/>
        <v>12.5</v>
      </c>
      <c r="M24" s="95">
        <f>SUM(E24:L24)</f>
        <v>28.303571428571431</v>
      </c>
      <c r="N24" s="96"/>
      <c r="O24" s="94">
        <f>M24</f>
        <v>28.303571428571431</v>
      </c>
      <c r="P24" s="97">
        <f>D24</f>
        <v>3.5714285714285712E-2</v>
      </c>
      <c r="Q24" s="69">
        <f>O24/P24</f>
        <v>792.50000000000011</v>
      </c>
      <c r="V24" s="120"/>
      <c r="W24" s="120"/>
      <c r="X24" s="120"/>
      <c r="Y24" s="120"/>
      <c r="Z24" s="120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</row>
    <row r="25" spans="2:121" s="19" customFormat="1" ht="15" customHeight="1" thickBot="1" x14ac:dyDescent="0.25">
      <c r="B25" s="84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8"/>
      <c r="T25" s="48"/>
      <c r="U25" s="48"/>
    </row>
    <row r="26" spans="2:121" ht="15" customHeight="1" x14ac:dyDescent="0.2">
      <c r="B26" s="190" t="s">
        <v>36</v>
      </c>
      <c r="C26" s="19"/>
      <c r="D26" s="39"/>
      <c r="E26" s="11">
        <v>0</v>
      </c>
      <c r="F26" s="12">
        <v>0</v>
      </c>
      <c r="G26" s="4">
        <v>3</v>
      </c>
      <c r="H26" s="4">
        <v>4</v>
      </c>
      <c r="I26" s="4">
        <v>3</v>
      </c>
      <c r="J26" s="4">
        <v>2</v>
      </c>
      <c r="K26" s="4">
        <v>3</v>
      </c>
      <c r="L26" s="5">
        <v>13</v>
      </c>
      <c r="M26" s="6">
        <v>28</v>
      </c>
      <c r="N26" s="18"/>
      <c r="O26" s="89" t="s">
        <v>57</v>
      </c>
      <c r="P26" s="99" t="s">
        <v>58</v>
      </c>
      <c r="Q26" s="31"/>
      <c r="AA26" s="4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</row>
    <row r="27" spans="2:121" ht="15" customHeight="1" thickBot="1" x14ac:dyDescent="0.25">
      <c r="B27" s="191"/>
      <c r="C27" s="19"/>
      <c r="D27" s="32" t="s">
        <v>13</v>
      </c>
      <c r="E27" s="14">
        <v>0</v>
      </c>
      <c r="F27" s="15">
        <v>0</v>
      </c>
      <c r="G27" s="8">
        <v>0.10714285714285714</v>
      </c>
      <c r="H27" s="8">
        <v>0.14285714285714285</v>
      </c>
      <c r="I27" s="8">
        <v>0.10714285714285714</v>
      </c>
      <c r="J27" s="8">
        <v>7.1428571428571425E-2</v>
      </c>
      <c r="K27" s="8">
        <v>0.10714285714285714</v>
      </c>
      <c r="L27" s="9">
        <v>0.4642857142857143</v>
      </c>
      <c r="M27" s="10">
        <v>1</v>
      </c>
      <c r="N27" s="18"/>
      <c r="O27" s="33" t="s">
        <v>10</v>
      </c>
      <c r="P27" s="33" t="s">
        <v>11</v>
      </c>
      <c r="Q27" s="34" t="s">
        <v>9</v>
      </c>
      <c r="V27" s="134">
        <f>V17:PE17%</f>
        <v>0</v>
      </c>
      <c r="W27" s="131">
        <v>0.01</v>
      </c>
      <c r="X27" s="134">
        <v>0.02</v>
      </c>
      <c r="Y27" s="134">
        <v>0.03</v>
      </c>
      <c r="Z27" s="134">
        <v>0.04</v>
      </c>
      <c r="AA27" s="134">
        <v>0.05</v>
      </c>
      <c r="AB27" s="134">
        <v>0.06</v>
      </c>
      <c r="AC27" s="134">
        <v>7.0000000000000007E-2</v>
      </c>
      <c r="AD27" s="134">
        <v>0.08</v>
      </c>
      <c r="AE27" s="134">
        <v>0.09</v>
      </c>
      <c r="AF27" s="134">
        <v>0.1</v>
      </c>
      <c r="AG27" s="134">
        <v>0.11</v>
      </c>
      <c r="AH27" s="134">
        <v>0.12</v>
      </c>
      <c r="AI27" s="134">
        <v>0.13</v>
      </c>
      <c r="AJ27" s="134">
        <v>0.14000000000000001</v>
      </c>
      <c r="AK27" s="134">
        <v>0.15</v>
      </c>
      <c r="AL27" s="134">
        <v>0.16</v>
      </c>
      <c r="AM27" s="134">
        <v>0.17</v>
      </c>
      <c r="AN27" s="134">
        <v>0.18</v>
      </c>
      <c r="AO27" s="134">
        <v>0.19</v>
      </c>
      <c r="AP27" s="134">
        <v>0.2</v>
      </c>
      <c r="AQ27" s="134">
        <v>0.21</v>
      </c>
      <c r="AR27" s="134">
        <v>0.22</v>
      </c>
      <c r="AS27" s="134">
        <v>0.23</v>
      </c>
      <c r="AT27" s="134">
        <v>0.24</v>
      </c>
      <c r="AU27" s="134">
        <v>0.25</v>
      </c>
      <c r="AV27" s="134">
        <v>0.26</v>
      </c>
      <c r="AW27" s="134">
        <v>0.27</v>
      </c>
      <c r="AX27" s="134">
        <v>0.28000000000000003</v>
      </c>
      <c r="AY27" s="134">
        <v>0.28999999999999998</v>
      </c>
      <c r="AZ27" s="134">
        <v>0.3</v>
      </c>
      <c r="BA27" s="134">
        <v>0.31</v>
      </c>
      <c r="BB27" s="134">
        <v>0.32</v>
      </c>
      <c r="BC27" s="134">
        <v>0.33</v>
      </c>
      <c r="BD27" s="134">
        <v>0.34</v>
      </c>
      <c r="BE27" s="134">
        <v>0.35</v>
      </c>
      <c r="BF27" s="134">
        <v>0.36</v>
      </c>
      <c r="BG27" s="134">
        <v>0.37</v>
      </c>
      <c r="BH27" s="134">
        <v>0.38</v>
      </c>
      <c r="BI27" s="134">
        <v>0.39</v>
      </c>
      <c r="BJ27" s="134">
        <v>0.4</v>
      </c>
      <c r="BK27" s="134">
        <v>0.41</v>
      </c>
      <c r="BL27" s="134">
        <v>0.42</v>
      </c>
      <c r="BM27" s="134">
        <v>0.43</v>
      </c>
      <c r="BN27" s="134">
        <v>0.44</v>
      </c>
      <c r="BO27" s="134">
        <v>0.45</v>
      </c>
      <c r="BP27" s="134">
        <v>0.46</v>
      </c>
      <c r="BQ27" s="134">
        <v>0.47</v>
      </c>
      <c r="BR27" s="134">
        <v>0.48</v>
      </c>
      <c r="BS27" s="134">
        <v>0.49</v>
      </c>
      <c r="BT27" s="134">
        <v>0.5</v>
      </c>
      <c r="BU27" s="134">
        <v>0.51</v>
      </c>
      <c r="BV27" s="134">
        <v>0.52</v>
      </c>
      <c r="BW27" s="134">
        <v>0.53</v>
      </c>
      <c r="BX27" s="134">
        <v>0.54</v>
      </c>
      <c r="BY27" s="134">
        <v>0.55000000000000004</v>
      </c>
      <c r="BZ27" s="134">
        <v>0.56000000000000005</v>
      </c>
      <c r="CA27" s="134">
        <v>0.56999999999999995</v>
      </c>
      <c r="CB27" s="134">
        <v>0.57999999999999996</v>
      </c>
      <c r="CC27" s="134">
        <v>0.59</v>
      </c>
      <c r="CD27" s="134">
        <v>0.6</v>
      </c>
      <c r="CE27" s="134">
        <v>0.61</v>
      </c>
      <c r="CF27" s="134">
        <v>0.62</v>
      </c>
      <c r="CG27" s="134">
        <v>0.63</v>
      </c>
      <c r="CH27" s="134">
        <v>0.64</v>
      </c>
      <c r="CI27" s="134">
        <v>0.65</v>
      </c>
      <c r="CJ27" s="134">
        <v>0.66</v>
      </c>
      <c r="CK27" s="134">
        <v>0.67</v>
      </c>
      <c r="CL27" s="134">
        <v>0.68</v>
      </c>
      <c r="CM27" s="134">
        <v>0.69</v>
      </c>
      <c r="CN27" s="134">
        <v>0.7</v>
      </c>
      <c r="CO27" s="134">
        <v>0.71</v>
      </c>
      <c r="CP27" s="134">
        <v>0.72</v>
      </c>
      <c r="CQ27" s="134">
        <v>0.73</v>
      </c>
      <c r="CR27" s="134">
        <v>0.74</v>
      </c>
      <c r="CS27" s="134">
        <v>0.75</v>
      </c>
      <c r="CT27" s="134">
        <v>0.76</v>
      </c>
      <c r="CU27" s="134">
        <v>0.77</v>
      </c>
      <c r="CV27" s="134">
        <v>0.78</v>
      </c>
      <c r="CW27" s="134">
        <v>0.79</v>
      </c>
      <c r="CX27" s="134">
        <v>0.8</v>
      </c>
      <c r="CY27" s="134">
        <v>0.81</v>
      </c>
      <c r="CZ27" s="134">
        <v>0.82</v>
      </c>
      <c r="DA27" s="134">
        <v>0.83</v>
      </c>
      <c r="DB27" s="134">
        <v>0.84</v>
      </c>
      <c r="DC27" s="134">
        <v>0.85</v>
      </c>
      <c r="DD27" s="134">
        <v>0.86</v>
      </c>
      <c r="DE27" s="134">
        <v>0.87</v>
      </c>
      <c r="DF27" s="134">
        <v>0.88</v>
      </c>
      <c r="DG27" s="134">
        <v>0.89</v>
      </c>
      <c r="DH27" s="134">
        <v>0.9</v>
      </c>
      <c r="DI27" s="134">
        <v>0.91</v>
      </c>
      <c r="DJ27" s="134">
        <v>0.92</v>
      </c>
      <c r="DK27" s="134">
        <v>0.93</v>
      </c>
      <c r="DL27" s="134">
        <v>0.94</v>
      </c>
      <c r="DM27" s="134">
        <v>0.95</v>
      </c>
      <c r="DN27" s="134">
        <v>0.96</v>
      </c>
      <c r="DO27" s="134">
        <v>0.97</v>
      </c>
      <c r="DP27" s="134">
        <v>0.98</v>
      </c>
      <c r="DQ27" s="134">
        <v>0.99</v>
      </c>
    </row>
    <row r="28" spans="2:121" ht="15" customHeight="1" thickBot="1" x14ac:dyDescent="0.25">
      <c r="B28" s="19"/>
      <c r="C28" s="19"/>
      <c r="D28" s="98">
        <f>G27</f>
        <v>0.10714285714285714</v>
      </c>
      <c r="E28" s="94">
        <f>E27*E25</f>
        <v>0</v>
      </c>
      <c r="F28" s="94">
        <f>F27*F25</f>
        <v>0</v>
      </c>
      <c r="G28" s="94">
        <f t="shared" ref="G28:L28" si="5">G27*G25</f>
        <v>0.21428571428571427</v>
      </c>
      <c r="H28" s="94">
        <f t="shared" si="5"/>
        <v>1</v>
      </c>
      <c r="I28" s="94">
        <f t="shared" si="5"/>
        <v>1.5535714285714284</v>
      </c>
      <c r="J28" s="94">
        <f t="shared" si="5"/>
        <v>1.75</v>
      </c>
      <c r="K28" s="94">
        <f t="shared" si="5"/>
        <v>3.1071428571428568</v>
      </c>
      <c r="L28" s="94">
        <f t="shared" si="5"/>
        <v>32.267857142857146</v>
      </c>
      <c r="M28" s="95">
        <f>SUM(E28:L28)</f>
        <v>39.892857142857146</v>
      </c>
      <c r="N28" s="96"/>
      <c r="O28" s="94">
        <f>M28</f>
        <v>39.892857142857146</v>
      </c>
      <c r="P28" s="97">
        <f>D28</f>
        <v>0.10714285714285714</v>
      </c>
      <c r="Q28" s="69">
        <f>O28/P28</f>
        <v>372.33333333333337</v>
      </c>
      <c r="R28" s="20"/>
      <c r="V28" s="120"/>
      <c r="W28" s="120"/>
      <c r="X28" s="120"/>
      <c r="Y28" s="120"/>
      <c r="Z28" s="120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</row>
    <row r="29" spans="2:121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AA29" s="4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</row>
    <row r="30" spans="2:121" ht="15" customHeight="1" x14ac:dyDescent="0.2">
      <c r="B30" s="190" t="s">
        <v>37</v>
      </c>
      <c r="C30" s="19"/>
      <c r="D30" s="39"/>
      <c r="E30" s="3">
        <v>2</v>
      </c>
      <c r="F30" s="4">
        <v>6</v>
      </c>
      <c r="G30" s="4">
        <v>5</v>
      </c>
      <c r="H30" s="4">
        <v>1</v>
      </c>
      <c r="I30" s="4">
        <v>4</v>
      </c>
      <c r="J30" s="4">
        <v>2</v>
      </c>
      <c r="K30" s="4">
        <v>7</v>
      </c>
      <c r="L30" s="5">
        <v>1</v>
      </c>
      <c r="M30" s="6">
        <v>28</v>
      </c>
      <c r="N30" s="18"/>
      <c r="O30" s="89" t="s">
        <v>57</v>
      </c>
      <c r="P30" s="99" t="s">
        <v>58</v>
      </c>
      <c r="Q30" s="31"/>
      <c r="AA30" s="4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</row>
    <row r="31" spans="2:121" ht="15" customHeight="1" thickBot="1" x14ac:dyDescent="0.25">
      <c r="B31" s="191"/>
      <c r="C31" s="19"/>
      <c r="D31" s="32" t="s">
        <v>13</v>
      </c>
      <c r="E31" s="7">
        <v>7.1428571428571425E-2</v>
      </c>
      <c r="F31" s="8">
        <v>0.21428571428571427</v>
      </c>
      <c r="G31" s="8">
        <v>0.17857142857142858</v>
      </c>
      <c r="H31" s="8">
        <v>3.5714285714285712E-2</v>
      </c>
      <c r="I31" s="8">
        <v>0.14285714285714285</v>
      </c>
      <c r="J31" s="8">
        <v>7.1428571428571425E-2</v>
      </c>
      <c r="K31" s="8">
        <v>0.25</v>
      </c>
      <c r="L31" s="9">
        <v>3.5714285714285712E-2</v>
      </c>
      <c r="M31" s="10">
        <v>0.99999999999999989</v>
      </c>
      <c r="N31" s="18"/>
      <c r="O31" s="33" t="s">
        <v>10</v>
      </c>
      <c r="P31" s="33" t="s">
        <v>11</v>
      </c>
      <c r="Q31" s="34" t="s">
        <v>9</v>
      </c>
      <c r="V31" s="131">
        <v>0</v>
      </c>
      <c r="W31" s="134">
        <v>0.01</v>
      </c>
      <c r="X31" s="134">
        <v>0.02</v>
      </c>
      <c r="Y31" s="134">
        <v>0.03</v>
      </c>
      <c r="Z31" s="134">
        <v>0.04</v>
      </c>
      <c r="AA31" s="134">
        <v>0.05</v>
      </c>
      <c r="AB31" s="134">
        <v>0.06</v>
      </c>
      <c r="AC31" s="134">
        <v>7.0000000000000007E-2</v>
      </c>
      <c r="AD31" s="134">
        <v>0.08</v>
      </c>
      <c r="AE31" s="134">
        <v>0.09</v>
      </c>
      <c r="AF31" s="134">
        <v>0.1</v>
      </c>
      <c r="AG31" s="134">
        <v>0.11</v>
      </c>
      <c r="AH31" s="134">
        <v>0.12</v>
      </c>
      <c r="AI31" s="134">
        <v>0.13</v>
      </c>
      <c r="AJ31" s="134">
        <v>0.14000000000000001</v>
      </c>
      <c r="AK31" s="134">
        <v>0.15</v>
      </c>
      <c r="AL31" s="133">
        <v>0.16</v>
      </c>
      <c r="AM31" s="134">
        <v>0.17</v>
      </c>
      <c r="AN31" s="134">
        <v>0.18</v>
      </c>
      <c r="AO31" s="134">
        <v>0.19</v>
      </c>
      <c r="AP31" s="134">
        <v>0.2</v>
      </c>
      <c r="AQ31" s="134">
        <v>0.21</v>
      </c>
      <c r="AR31" s="134">
        <v>0.22</v>
      </c>
      <c r="AS31" s="134">
        <v>0.23</v>
      </c>
      <c r="AT31" s="134">
        <v>0.24</v>
      </c>
      <c r="AU31" s="134">
        <v>0.25</v>
      </c>
      <c r="AV31" s="134">
        <v>0.26</v>
      </c>
      <c r="AW31" s="134">
        <v>0.27</v>
      </c>
      <c r="AX31" s="134">
        <v>0.28000000000000003</v>
      </c>
      <c r="AY31" s="134">
        <v>0.28999999999999998</v>
      </c>
      <c r="AZ31" s="134">
        <v>0.3</v>
      </c>
      <c r="BA31" s="134">
        <v>0.31</v>
      </c>
      <c r="BB31" s="134">
        <v>0.32</v>
      </c>
      <c r="BC31" s="134">
        <v>0.33</v>
      </c>
      <c r="BD31" s="134">
        <v>0.34</v>
      </c>
      <c r="BE31" s="134">
        <v>0.35</v>
      </c>
      <c r="BF31" s="134">
        <v>0.36</v>
      </c>
      <c r="BG31" s="134">
        <v>0.37</v>
      </c>
      <c r="BH31" s="134">
        <v>0.38</v>
      </c>
      <c r="BI31" s="134">
        <v>0.39</v>
      </c>
      <c r="BJ31" s="134">
        <v>0.4</v>
      </c>
      <c r="BK31" s="134">
        <v>0.41</v>
      </c>
      <c r="BL31" s="134">
        <v>0.42</v>
      </c>
      <c r="BM31" s="134">
        <v>0.43</v>
      </c>
      <c r="BN31" s="134">
        <v>0.44</v>
      </c>
      <c r="BO31" s="134">
        <v>0.45</v>
      </c>
      <c r="BP31" s="134">
        <v>0.46</v>
      </c>
      <c r="BQ31" s="134">
        <v>0.47</v>
      </c>
      <c r="BR31" s="134">
        <v>0.48</v>
      </c>
      <c r="BS31" s="134">
        <v>0.49</v>
      </c>
      <c r="BT31" s="134">
        <v>0.5</v>
      </c>
      <c r="BU31" s="134">
        <v>0.51</v>
      </c>
      <c r="BV31" s="134">
        <v>0.52</v>
      </c>
      <c r="BW31" s="134">
        <v>0.53</v>
      </c>
      <c r="BX31" s="134">
        <v>0.54</v>
      </c>
      <c r="BY31" s="134">
        <v>0.55000000000000004</v>
      </c>
      <c r="BZ31" s="134">
        <v>0.56000000000000005</v>
      </c>
      <c r="CA31" s="134">
        <v>0.56999999999999995</v>
      </c>
      <c r="CB31" s="134">
        <v>0.57999999999999996</v>
      </c>
      <c r="CC31" s="134">
        <v>0.59</v>
      </c>
      <c r="CD31" s="134">
        <v>0.6</v>
      </c>
      <c r="CE31" s="134">
        <v>0.61</v>
      </c>
      <c r="CF31" s="134">
        <v>0.62</v>
      </c>
      <c r="CG31" s="134">
        <v>0.63</v>
      </c>
      <c r="CH31" s="134">
        <v>0.64</v>
      </c>
      <c r="CI31" s="134">
        <v>0.65</v>
      </c>
      <c r="CJ31" s="134">
        <v>0.66</v>
      </c>
      <c r="CK31" s="134">
        <v>0.67</v>
      </c>
      <c r="CL31" s="134">
        <v>0.68</v>
      </c>
      <c r="CM31" s="134">
        <v>0.69</v>
      </c>
      <c r="CN31" s="134">
        <v>0.7</v>
      </c>
      <c r="CO31" s="134">
        <v>0.71</v>
      </c>
      <c r="CP31" s="134">
        <v>0.72</v>
      </c>
      <c r="CQ31" s="134">
        <v>0.73</v>
      </c>
      <c r="CR31" s="134">
        <v>0.74</v>
      </c>
      <c r="CS31" s="134">
        <v>0.75</v>
      </c>
      <c r="CT31" s="134">
        <v>0.76</v>
      </c>
      <c r="CU31" s="134">
        <v>0.77</v>
      </c>
      <c r="CV31" s="134">
        <v>0.78</v>
      </c>
      <c r="CW31" s="134">
        <v>0.79</v>
      </c>
      <c r="CX31" s="134">
        <v>0.8</v>
      </c>
      <c r="CY31" s="134">
        <v>0.81</v>
      </c>
      <c r="CZ31" s="134">
        <v>0.82</v>
      </c>
      <c r="DA31" s="134">
        <v>0.83</v>
      </c>
      <c r="DB31" s="134">
        <v>0.84</v>
      </c>
      <c r="DC31" s="134">
        <v>0.85</v>
      </c>
      <c r="DD31" s="134">
        <v>0.86</v>
      </c>
      <c r="DE31" s="134">
        <v>0.87</v>
      </c>
      <c r="DF31" s="134">
        <v>0.88</v>
      </c>
      <c r="DG31" s="134">
        <v>0.89</v>
      </c>
      <c r="DH31" s="134">
        <v>0.9</v>
      </c>
      <c r="DI31" s="134">
        <v>0.91</v>
      </c>
      <c r="DJ31" s="134">
        <v>0.92</v>
      </c>
      <c r="DK31" s="134">
        <v>0.93</v>
      </c>
      <c r="DL31" s="134">
        <v>0.94</v>
      </c>
      <c r="DM31" s="134">
        <v>0.95</v>
      </c>
      <c r="DN31" s="134">
        <v>0.96</v>
      </c>
      <c r="DO31" s="134">
        <v>0.97</v>
      </c>
      <c r="DP31" s="134">
        <v>0.98</v>
      </c>
      <c r="DQ31" s="134">
        <v>0.99</v>
      </c>
    </row>
    <row r="32" spans="2:121" ht="15" customHeight="1" thickBot="1" x14ac:dyDescent="0.25">
      <c r="B32" s="19"/>
      <c r="C32" s="19"/>
      <c r="D32" s="98">
        <f>E31</f>
        <v>7.1428571428571425E-2</v>
      </c>
      <c r="E32" s="94">
        <f>E31*E29</f>
        <v>0</v>
      </c>
      <c r="F32" s="94">
        <f>F31*F29</f>
        <v>0.10714285714285714</v>
      </c>
      <c r="G32" s="94">
        <f t="shared" ref="G32:L32" si="6">G31*G29</f>
        <v>0.44642857142857145</v>
      </c>
      <c r="H32" s="94">
        <f t="shared" si="6"/>
        <v>0.26785714285714285</v>
      </c>
      <c r="I32" s="94">
        <f t="shared" si="6"/>
        <v>2.1428571428571428</v>
      </c>
      <c r="J32" s="94">
        <f t="shared" si="6"/>
        <v>1.7857142857142856</v>
      </c>
      <c r="K32" s="94">
        <f t="shared" si="6"/>
        <v>8.75</v>
      </c>
      <c r="L32" s="94">
        <f t="shared" si="6"/>
        <v>2.5</v>
      </c>
      <c r="M32" s="95">
        <f>SUM(E32:L32)</f>
        <v>16</v>
      </c>
      <c r="N32" s="96"/>
      <c r="O32" s="94">
        <f>M32</f>
        <v>16</v>
      </c>
      <c r="P32" s="97">
        <f>D32</f>
        <v>7.1428571428571425E-2</v>
      </c>
      <c r="Q32" s="69">
        <f>O32/P32</f>
        <v>224</v>
      </c>
      <c r="V32" s="120"/>
      <c r="W32" s="120"/>
      <c r="X32" s="120"/>
      <c r="Y32" s="120"/>
      <c r="Z32" s="120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</row>
    <row r="33" spans="2:121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AA33" s="4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</row>
    <row r="34" spans="2:121" ht="15" customHeight="1" x14ac:dyDescent="0.2">
      <c r="B34" s="190" t="s">
        <v>38</v>
      </c>
      <c r="C34" s="19"/>
      <c r="D34" s="39"/>
      <c r="E34" s="22">
        <v>1</v>
      </c>
      <c r="F34" s="11">
        <v>2</v>
      </c>
      <c r="G34" s="4">
        <v>7</v>
      </c>
      <c r="H34" s="4">
        <v>2</v>
      </c>
      <c r="I34" s="4">
        <v>3</v>
      </c>
      <c r="J34" s="4">
        <v>1</v>
      </c>
      <c r="K34" s="4">
        <v>4</v>
      </c>
      <c r="L34" s="5">
        <v>8</v>
      </c>
      <c r="M34" s="6">
        <v>28</v>
      </c>
      <c r="N34" s="18"/>
      <c r="O34" s="89" t="s">
        <v>57</v>
      </c>
      <c r="P34" s="99" t="s">
        <v>58</v>
      </c>
      <c r="Q34" s="31"/>
      <c r="AA34" s="49"/>
      <c r="AB34" s="49"/>
      <c r="AC34" s="49"/>
      <c r="AD34" s="4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</row>
    <row r="35" spans="2:121" ht="15" customHeight="1" thickBot="1" x14ac:dyDescent="0.25">
      <c r="B35" s="191"/>
      <c r="C35" s="19"/>
      <c r="D35" s="32" t="s">
        <v>13</v>
      </c>
      <c r="E35" s="23">
        <v>3.5714285714285712E-2</v>
      </c>
      <c r="F35" s="24">
        <v>7.1428571428571425E-2</v>
      </c>
      <c r="G35" s="8">
        <v>0.25</v>
      </c>
      <c r="H35" s="8">
        <v>7.1428571428571425E-2</v>
      </c>
      <c r="I35" s="8">
        <v>0.10714285714285714</v>
      </c>
      <c r="J35" s="8">
        <v>3.5714285714285712E-2</v>
      </c>
      <c r="K35" s="8">
        <v>0.14285714285714285</v>
      </c>
      <c r="L35" s="9">
        <v>0.2857142857142857</v>
      </c>
      <c r="M35" s="10">
        <v>0.99999999999999989</v>
      </c>
      <c r="N35" s="18"/>
      <c r="O35" s="33" t="s">
        <v>10</v>
      </c>
      <c r="P35" s="33" t="s">
        <v>11</v>
      </c>
      <c r="Q35" s="34" t="s">
        <v>9</v>
      </c>
      <c r="V35" s="131">
        <v>0</v>
      </c>
      <c r="W35" s="134">
        <v>0.01</v>
      </c>
      <c r="X35" s="134">
        <v>0.02</v>
      </c>
      <c r="Y35" s="134">
        <v>0.03</v>
      </c>
      <c r="Z35" s="134">
        <v>0.04</v>
      </c>
      <c r="AA35" s="134">
        <v>0.05</v>
      </c>
      <c r="AB35" s="134">
        <v>0.06</v>
      </c>
      <c r="AC35" s="134">
        <v>7.0000000000000007E-2</v>
      </c>
      <c r="AD35" s="134">
        <v>0.08</v>
      </c>
      <c r="AE35" s="134">
        <v>0.09</v>
      </c>
      <c r="AF35" s="134">
        <v>0.1</v>
      </c>
      <c r="AG35" s="134">
        <v>0.11</v>
      </c>
      <c r="AH35" s="134">
        <v>0.12</v>
      </c>
      <c r="AI35" s="134">
        <v>0.13</v>
      </c>
      <c r="AJ35" s="134">
        <v>0.14000000000000001</v>
      </c>
      <c r="AK35" s="134">
        <v>0.15</v>
      </c>
      <c r="AL35" s="134">
        <v>0.16</v>
      </c>
      <c r="AM35" s="134">
        <v>0.17</v>
      </c>
      <c r="AN35" s="134">
        <v>0.18</v>
      </c>
      <c r="AO35" s="134">
        <v>0.19</v>
      </c>
      <c r="AP35" s="134">
        <v>0.2</v>
      </c>
      <c r="AQ35" s="134">
        <v>0.21</v>
      </c>
      <c r="AR35" s="134">
        <v>0.22</v>
      </c>
      <c r="AS35" s="134">
        <v>0.23</v>
      </c>
      <c r="AT35" s="134">
        <v>0.24</v>
      </c>
      <c r="AU35" s="134">
        <v>0.25</v>
      </c>
      <c r="AV35" s="134">
        <v>0.26</v>
      </c>
      <c r="AW35" s="134">
        <v>0.27</v>
      </c>
      <c r="AX35" s="134">
        <v>0.28000000000000003</v>
      </c>
      <c r="AY35" s="133">
        <v>0.28999999999999998</v>
      </c>
      <c r="AZ35" s="134">
        <v>0.3</v>
      </c>
      <c r="BA35" s="134">
        <v>0.31</v>
      </c>
      <c r="BB35" s="134">
        <v>0.32</v>
      </c>
      <c r="BC35" s="134">
        <v>0.33</v>
      </c>
      <c r="BD35" s="134">
        <v>0.34</v>
      </c>
      <c r="BE35" s="134">
        <v>0.35</v>
      </c>
      <c r="BF35" s="134">
        <v>0.36</v>
      </c>
      <c r="BG35" s="134">
        <v>0.37</v>
      </c>
      <c r="BH35" s="134">
        <v>0.38</v>
      </c>
      <c r="BI35" s="134">
        <v>0.39</v>
      </c>
      <c r="BJ35" s="134">
        <v>0.4</v>
      </c>
      <c r="BK35" s="134">
        <v>0.41</v>
      </c>
      <c r="BL35" s="134">
        <v>0.42</v>
      </c>
      <c r="BM35" s="134">
        <v>0.43</v>
      </c>
      <c r="BN35" s="134">
        <v>0.44</v>
      </c>
      <c r="BO35" s="134">
        <v>0.45</v>
      </c>
      <c r="BP35" s="134">
        <v>0.46</v>
      </c>
      <c r="BQ35" s="134">
        <v>0.47</v>
      </c>
      <c r="BR35" s="134">
        <v>0.48</v>
      </c>
      <c r="BS35" s="134">
        <v>0.49</v>
      </c>
      <c r="BT35" s="134">
        <v>0.5</v>
      </c>
      <c r="BU35" s="134">
        <v>0.51</v>
      </c>
      <c r="BV35" s="134">
        <v>0.52</v>
      </c>
      <c r="BW35" s="134">
        <v>0.53</v>
      </c>
      <c r="BX35" s="134">
        <v>0.54</v>
      </c>
      <c r="BY35" s="134">
        <v>0.55000000000000004</v>
      </c>
      <c r="BZ35" s="134">
        <v>0.56000000000000005</v>
      </c>
      <c r="CA35" s="134">
        <v>0.56999999999999995</v>
      </c>
      <c r="CB35" s="134">
        <v>0.57999999999999996</v>
      </c>
      <c r="CC35" s="134">
        <v>0.59</v>
      </c>
      <c r="CD35" s="134">
        <v>0.6</v>
      </c>
      <c r="CE35" s="134">
        <v>0.61</v>
      </c>
      <c r="CF35" s="134">
        <v>0.62</v>
      </c>
      <c r="CG35" s="134">
        <v>0.63</v>
      </c>
      <c r="CH35" s="134">
        <v>0.64</v>
      </c>
      <c r="CI35" s="134">
        <v>0.65</v>
      </c>
      <c r="CJ35" s="134">
        <v>0.66</v>
      </c>
      <c r="CK35" s="134">
        <v>0.67</v>
      </c>
      <c r="CL35" s="134">
        <v>0.68</v>
      </c>
      <c r="CM35" s="134">
        <v>0.69</v>
      </c>
      <c r="CN35" s="134">
        <v>0.7</v>
      </c>
      <c r="CO35" s="134">
        <v>0.71</v>
      </c>
      <c r="CP35" s="134">
        <v>0.72</v>
      </c>
      <c r="CQ35" s="134">
        <v>0.73</v>
      </c>
      <c r="CR35" s="134">
        <v>0.74</v>
      </c>
      <c r="CS35" s="134">
        <v>0.75</v>
      </c>
      <c r="CT35" s="134">
        <v>0.76</v>
      </c>
      <c r="CU35" s="134">
        <v>0.77</v>
      </c>
      <c r="CV35" s="134">
        <v>0.78</v>
      </c>
      <c r="CW35" s="134">
        <v>0.79</v>
      </c>
      <c r="CX35" s="134">
        <v>0.8</v>
      </c>
      <c r="CY35" s="134">
        <v>0.81</v>
      </c>
      <c r="CZ35" s="134">
        <v>0.82</v>
      </c>
      <c r="DA35" s="134">
        <v>0.83</v>
      </c>
      <c r="DB35" s="134">
        <v>0.84</v>
      </c>
      <c r="DC35" s="134">
        <v>0.85</v>
      </c>
      <c r="DD35" s="134">
        <v>0.86</v>
      </c>
      <c r="DE35" s="134">
        <v>0.87</v>
      </c>
      <c r="DF35" s="134">
        <v>0.88</v>
      </c>
      <c r="DG35" s="134">
        <v>0.89</v>
      </c>
      <c r="DH35" s="134">
        <v>0.9</v>
      </c>
      <c r="DI35" s="134">
        <v>0.91</v>
      </c>
      <c r="DJ35" s="134">
        <v>0.92</v>
      </c>
      <c r="DK35" s="134">
        <v>0.93</v>
      </c>
      <c r="DL35" s="134">
        <v>0.94</v>
      </c>
      <c r="DM35" s="134">
        <v>0.95</v>
      </c>
      <c r="DN35" s="134">
        <v>0.96</v>
      </c>
      <c r="DO35" s="134">
        <v>0.97</v>
      </c>
      <c r="DP35" s="134">
        <v>0.98</v>
      </c>
      <c r="DQ35" s="134">
        <v>0.99</v>
      </c>
    </row>
    <row r="36" spans="2:121" ht="15" customHeight="1" thickBot="1" x14ac:dyDescent="0.25">
      <c r="B36" s="19"/>
      <c r="C36" s="17"/>
      <c r="D36" s="98">
        <f>E35</f>
        <v>3.5714285714285712E-2</v>
      </c>
      <c r="E36" s="94">
        <f>E35*E33</f>
        <v>0</v>
      </c>
      <c r="F36" s="94">
        <f>F35*F33</f>
        <v>3.5714285714285712E-2</v>
      </c>
      <c r="G36" s="94">
        <f t="shared" ref="G36:L36" si="7">G35*G33</f>
        <v>0.625</v>
      </c>
      <c r="H36" s="94">
        <f t="shared" si="7"/>
        <v>0.5357142857142857</v>
      </c>
      <c r="I36" s="94">
        <f t="shared" si="7"/>
        <v>1.607142857142857</v>
      </c>
      <c r="J36" s="94">
        <f t="shared" si="7"/>
        <v>0.89285714285714279</v>
      </c>
      <c r="K36" s="94">
        <f t="shared" si="7"/>
        <v>5</v>
      </c>
      <c r="L36" s="94">
        <f t="shared" si="7"/>
        <v>20</v>
      </c>
      <c r="M36" s="95">
        <f>SUM(E36:L36)</f>
        <v>28.696428571428569</v>
      </c>
      <c r="N36" s="96"/>
      <c r="O36" s="94">
        <f>M36</f>
        <v>28.696428571428569</v>
      </c>
      <c r="P36" s="97">
        <f>D36</f>
        <v>3.5714285714285712E-2</v>
      </c>
      <c r="Q36" s="69">
        <f>O36/P36</f>
        <v>803.5</v>
      </c>
      <c r="R36" s="66" t="s">
        <v>55</v>
      </c>
      <c r="S36" s="65" t="s">
        <v>54</v>
      </c>
    </row>
    <row r="37" spans="2:121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6" t="s">
        <v>17</v>
      </c>
      <c r="S37" s="65" t="s">
        <v>16</v>
      </c>
      <c r="T37" s="67" t="s">
        <v>9</v>
      </c>
    </row>
    <row r="38" spans="2:121" s="104" customFormat="1" ht="15" customHeight="1" x14ac:dyDescent="0.25">
      <c r="B38" s="101"/>
      <c r="C38" s="101"/>
      <c r="D38" s="90" t="s">
        <v>43</v>
      </c>
      <c r="E38" s="102">
        <f>S38</f>
        <v>9.0112433862433866E-2</v>
      </c>
      <c r="F38" s="87" t="s">
        <v>59</v>
      </c>
      <c r="G38" s="87"/>
      <c r="H38" s="103"/>
      <c r="I38" s="103"/>
      <c r="Q38" s="104" t="s">
        <v>14</v>
      </c>
      <c r="R38" s="63">
        <f>(O36+O32+O28+O24+O20+O16+O12+O8-E12-F12-E16-E20-E28)/8</f>
        <v>29.353174603174605</v>
      </c>
      <c r="S38" s="64">
        <f>(P36+P32+P28+P24+P20+P16+P12+P8)/8</f>
        <v>9.0112433862433866E-2</v>
      </c>
      <c r="T38" s="85">
        <f>R38/S38</f>
        <v>325.73944954128439</v>
      </c>
      <c r="U38" s="105"/>
      <c r="V38" s="138">
        <f>V24:PE24%</f>
        <v>0</v>
      </c>
      <c r="W38" s="139">
        <v>0.01</v>
      </c>
      <c r="X38" s="138">
        <v>0.02</v>
      </c>
      <c r="Y38" s="138">
        <v>0.03</v>
      </c>
      <c r="Z38" s="138">
        <v>0.04</v>
      </c>
      <c r="AA38" s="138">
        <v>0.05</v>
      </c>
      <c r="AB38" s="138">
        <v>0.06</v>
      </c>
      <c r="AC38" s="138">
        <v>7.0000000000000007E-2</v>
      </c>
      <c r="AD38" s="138">
        <v>0.08</v>
      </c>
      <c r="AE38" s="138">
        <v>0.09</v>
      </c>
      <c r="AF38" s="138">
        <v>0.1</v>
      </c>
      <c r="AG38" s="138">
        <v>0.11</v>
      </c>
      <c r="AH38" s="138">
        <v>0.12</v>
      </c>
      <c r="AI38" s="138">
        <v>0.13</v>
      </c>
      <c r="AJ38" s="138">
        <v>0.14000000000000001</v>
      </c>
      <c r="AK38" s="138">
        <v>0.15</v>
      </c>
      <c r="AL38" s="138">
        <v>0.16</v>
      </c>
      <c r="AM38" s="138">
        <v>0.17</v>
      </c>
      <c r="AN38" s="138">
        <v>0.18</v>
      </c>
      <c r="AO38" s="138">
        <v>0.19</v>
      </c>
      <c r="AP38" s="138">
        <v>0.2</v>
      </c>
      <c r="AQ38" s="138">
        <v>0.21</v>
      </c>
      <c r="AR38" s="138">
        <v>0.22</v>
      </c>
      <c r="AS38" s="138">
        <v>0.23</v>
      </c>
      <c r="AT38" s="138">
        <v>0.24</v>
      </c>
      <c r="AU38" s="138">
        <v>0.25</v>
      </c>
      <c r="AV38" s="138">
        <v>0.26</v>
      </c>
      <c r="AW38" s="138">
        <v>0.27</v>
      </c>
      <c r="AX38" s="138">
        <v>0.28000000000000003</v>
      </c>
      <c r="AY38" s="138">
        <v>0.28999999999999998</v>
      </c>
      <c r="AZ38" s="140">
        <v>0.3</v>
      </c>
      <c r="BA38" s="138">
        <v>0.31</v>
      </c>
      <c r="BB38" s="138">
        <v>0.32</v>
      </c>
      <c r="BC38" s="138">
        <v>0.33</v>
      </c>
      <c r="BD38" s="138">
        <v>0.34</v>
      </c>
      <c r="BE38" s="138">
        <v>0.35</v>
      </c>
      <c r="BF38" s="138">
        <v>0.36</v>
      </c>
      <c r="BG38" s="138">
        <v>0.37</v>
      </c>
      <c r="BH38" s="138">
        <v>0.38</v>
      </c>
      <c r="BI38" s="138">
        <v>0.39</v>
      </c>
      <c r="BJ38" s="138">
        <v>0.4</v>
      </c>
      <c r="BK38" s="138">
        <v>0.41</v>
      </c>
      <c r="BL38" s="138">
        <v>0.42</v>
      </c>
      <c r="BM38" s="138">
        <v>0.43</v>
      </c>
      <c r="BN38" s="138">
        <v>0.44</v>
      </c>
      <c r="BO38" s="138">
        <v>0.45</v>
      </c>
      <c r="BP38" s="138">
        <v>0.46</v>
      </c>
      <c r="BQ38" s="138">
        <v>0.47</v>
      </c>
      <c r="BR38" s="138">
        <v>0.48</v>
      </c>
      <c r="BS38" s="138">
        <v>0.49</v>
      </c>
      <c r="BT38" s="138">
        <v>0.5</v>
      </c>
      <c r="BU38" s="138">
        <v>0.51</v>
      </c>
      <c r="BV38" s="138">
        <v>0.52</v>
      </c>
      <c r="BW38" s="138">
        <v>0.53</v>
      </c>
      <c r="BX38" s="138">
        <v>0.54</v>
      </c>
      <c r="BY38" s="138">
        <v>0.55000000000000004</v>
      </c>
      <c r="BZ38" s="138">
        <v>0.56000000000000005</v>
      </c>
      <c r="CA38" s="138">
        <v>0.56999999999999995</v>
      </c>
      <c r="CB38" s="138">
        <v>0.57999999999999996</v>
      </c>
      <c r="CC38" s="138">
        <v>0.59</v>
      </c>
      <c r="CD38" s="138">
        <v>0.6</v>
      </c>
      <c r="CE38" s="138">
        <v>0.61</v>
      </c>
      <c r="CF38" s="138">
        <v>0.62</v>
      </c>
      <c r="CG38" s="138">
        <v>0.63</v>
      </c>
      <c r="CH38" s="138">
        <v>0.64</v>
      </c>
      <c r="CI38" s="138">
        <v>0.65</v>
      </c>
      <c r="CJ38" s="138">
        <v>0.66</v>
      </c>
      <c r="CK38" s="138">
        <v>0.67</v>
      </c>
      <c r="CL38" s="138">
        <v>0.68</v>
      </c>
      <c r="CM38" s="138">
        <v>0.69</v>
      </c>
      <c r="CN38" s="138">
        <v>0.7</v>
      </c>
      <c r="CO38" s="138">
        <v>0.71</v>
      </c>
      <c r="CP38" s="138">
        <v>0.72</v>
      </c>
      <c r="CQ38" s="138">
        <v>0.73</v>
      </c>
      <c r="CR38" s="138">
        <v>0.74</v>
      </c>
      <c r="CS38" s="138">
        <v>0.75</v>
      </c>
      <c r="CT38" s="138">
        <v>0.76</v>
      </c>
      <c r="CU38" s="138">
        <v>0.77</v>
      </c>
      <c r="CV38" s="138">
        <v>0.78</v>
      </c>
      <c r="CW38" s="138">
        <v>0.79</v>
      </c>
      <c r="CX38" s="138">
        <v>0.8</v>
      </c>
      <c r="CY38" s="138">
        <v>0.81</v>
      </c>
      <c r="CZ38" s="138">
        <v>0.82</v>
      </c>
      <c r="DA38" s="138">
        <v>0.83</v>
      </c>
      <c r="DB38" s="138">
        <v>0.84</v>
      </c>
      <c r="DC38" s="138">
        <v>0.85</v>
      </c>
      <c r="DD38" s="138">
        <v>0.86</v>
      </c>
      <c r="DE38" s="138">
        <v>0.87</v>
      </c>
      <c r="DF38" s="138">
        <v>0.88</v>
      </c>
      <c r="DG38" s="138">
        <v>0.89</v>
      </c>
      <c r="DH38" s="138">
        <v>0.9</v>
      </c>
      <c r="DI38" s="138">
        <v>0.91</v>
      </c>
      <c r="DJ38" s="138">
        <v>0.92</v>
      </c>
      <c r="DK38" s="138">
        <v>0.93</v>
      </c>
      <c r="DL38" s="138">
        <v>0.94</v>
      </c>
      <c r="DM38" s="138">
        <v>0.95</v>
      </c>
      <c r="DN38" s="138">
        <v>0.96</v>
      </c>
      <c r="DO38" s="138">
        <v>0.97</v>
      </c>
      <c r="DP38" s="138">
        <v>0.98</v>
      </c>
      <c r="DQ38" s="138">
        <v>0.99</v>
      </c>
    </row>
    <row r="39" spans="2:121" s="104" customFormat="1" x14ac:dyDescent="0.25">
      <c r="B39" s="101"/>
      <c r="C39" s="101"/>
      <c r="D39" s="90" t="s">
        <v>43</v>
      </c>
      <c r="E39" s="106">
        <f>(E11+F11+E15+E19+E27)/8</f>
        <v>8.9285714285714281E-3</v>
      </c>
      <c r="F39" s="107" t="s">
        <v>60</v>
      </c>
      <c r="G39" s="87"/>
      <c r="H39" s="87"/>
      <c r="I39" s="103"/>
      <c r="K39" s="90" t="s">
        <v>43</v>
      </c>
      <c r="L39" s="100">
        <f>1-E38-E39</f>
        <v>0.90095899470899476</v>
      </c>
      <c r="M39" s="88" t="s">
        <v>56</v>
      </c>
      <c r="N39" s="87"/>
      <c r="O39" s="87"/>
      <c r="P39" s="87"/>
      <c r="Q39" s="87"/>
      <c r="R39" s="86">
        <f>R38/L39</f>
        <v>32.579922921636999</v>
      </c>
      <c r="S39" s="87" t="s">
        <v>42</v>
      </c>
      <c r="T39" s="108"/>
      <c r="U39" s="105"/>
      <c r="V39" s="105"/>
      <c r="W39" s="105"/>
      <c r="X39" s="89"/>
      <c r="Y39" s="105"/>
      <c r="Z39" s="105"/>
    </row>
    <row r="40" spans="2:121" ht="13.5" thickBot="1" x14ac:dyDescent="0.25">
      <c r="B40" s="19"/>
      <c r="C40" s="19"/>
    </row>
    <row r="41" spans="2:121" ht="13.5" thickBot="1" x14ac:dyDescent="0.25">
      <c r="B41" s="19"/>
      <c r="C41" s="19"/>
      <c r="D41" s="51" t="s">
        <v>45</v>
      </c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  <c r="P41" s="53"/>
      <c r="Q41" s="54"/>
    </row>
    <row r="42" spans="2:121" ht="13.5" thickBot="1" x14ac:dyDescent="0.25">
      <c r="B42" s="19"/>
      <c r="C42" s="19"/>
      <c r="D42" s="41" t="s">
        <v>15</v>
      </c>
      <c r="E42" s="42">
        <v>0</v>
      </c>
      <c r="F42" s="42">
        <v>0.5</v>
      </c>
      <c r="G42" s="42">
        <v>2.5</v>
      </c>
      <c r="H42" s="42">
        <v>7.5</v>
      </c>
      <c r="I42" s="42">
        <v>15</v>
      </c>
      <c r="J42" s="42">
        <v>25</v>
      </c>
      <c r="K42" s="42">
        <v>35</v>
      </c>
      <c r="L42" s="42">
        <v>70</v>
      </c>
      <c r="M42" s="17"/>
      <c r="N42" s="19"/>
      <c r="O42" s="19"/>
      <c r="P42" s="19"/>
      <c r="AA42" s="48"/>
    </row>
    <row r="43" spans="2:121" ht="13.5" thickBot="1" x14ac:dyDescent="0.25">
      <c r="B43" s="19"/>
      <c r="C43" s="19"/>
      <c r="D43" s="43"/>
      <c r="E43" s="44">
        <v>0</v>
      </c>
      <c r="F43" s="45" t="s">
        <v>0</v>
      </c>
      <c r="G43" s="45" t="s">
        <v>1</v>
      </c>
      <c r="H43" s="45" t="s">
        <v>2</v>
      </c>
      <c r="I43" s="45" t="s">
        <v>3</v>
      </c>
      <c r="J43" s="45" t="s">
        <v>4</v>
      </c>
      <c r="K43" s="45" t="s">
        <v>5</v>
      </c>
      <c r="L43" s="46" t="s">
        <v>6</v>
      </c>
      <c r="M43" s="47" t="s">
        <v>7</v>
      </c>
      <c r="N43" s="19"/>
      <c r="O43" s="19"/>
      <c r="P43" s="19"/>
      <c r="AA43" s="48"/>
    </row>
    <row r="44" spans="2:121" ht="13.5" thickBot="1" x14ac:dyDescent="0.25">
      <c r="B44" s="19"/>
      <c r="C44" s="19"/>
      <c r="D44" s="25" t="s">
        <v>12</v>
      </c>
      <c r="E44" s="26">
        <f>E42-E42</f>
        <v>0</v>
      </c>
      <c r="F44" s="26">
        <f>F42-E42</f>
        <v>0.5</v>
      </c>
      <c r="G44" s="26">
        <f>G42-E42</f>
        <v>2.5</v>
      </c>
      <c r="H44" s="26">
        <f>H42-E42</f>
        <v>7.5</v>
      </c>
      <c r="I44" s="26">
        <f>I42-E42</f>
        <v>15</v>
      </c>
      <c r="J44" s="26">
        <f>J42-E42</f>
        <v>25</v>
      </c>
      <c r="K44" s="26">
        <f>K42-E42</f>
        <v>35</v>
      </c>
      <c r="L44" s="26">
        <f>L42-E42</f>
        <v>70</v>
      </c>
      <c r="M44" s="27"/>
      <c r="N44" s="28"/>
      <c r="O44" s="28"/>
      <c r="P44" s="28"/>
      <c r="Q44" s="29"/>
      <c r="AA44" s="48"/>
    </row>
    <row r="45" spans="2:121" x14ac:dyDescent="0.2">
      <c r="B45" s="190" t="s">
        <v>31</v>
      </c>
      <c r="C45" s="19"/>
      <c r="D45" s="30"/>
      <c r="E45" s="3">
        <v>2</v>
      </c>
      <c r="F45" s="4">
        <v>4</v>
      </c>
      <c r="G45" s="4">
        <v>4</v>
      </c>
      <c r="H45" s="4">
        <v>10</v>
      </c>
      <c r="I45" s="4">
        <v>14</v>
      </c>
      <c r="J45" s="4">
        <v>17</v>
      </c>
      <c r="K45" s="4">
        <v>18</v>
      </c>
      <c r="L45" s="5">
        <v>26</v>
      </c>
      <c r="M45" s="6">
        <v>95</v>
      </c>
      <c r="N45" s="18"/>
      <c r="O45" s="89" t="s">
        <v>57</v>
      </c>
      <c r="P45" s="99" t="s">
        <v>58</v>
      </c>
      <c r="Q45" s="31"/>
      <c r="AA45" s="48"/>
    </row>
    <row r="46" spans="2:121" ht="13.5" thickBot="1" x14ac:dyDescent="0.25">
      <c r="B46" s="191"/>
      <c r="C46" s="19"/>
      <c r="D46" s="32" t="s">
        <v>13</v>
      </c>
      <c r="E46" s="7">
        <v>2.1052631578947368E-2</v>
      </c>
      <c r="F46" s="8">
        <v>4.2105263157894736E-2</v>
      </c>
      <c r="G46" s="8">
        <v>4.2105263157894736E-2</v>
      </c>
      <c r="H46" s="8">
        <v>0.10526315789473684</v>
      </c>
      <c r="I46" s="8">
        <v>0.14736842105263157</v>
      </c>
      <c r="J46" s="8">
        <v>0.17894736842105263</v>
      </c>
      <c r="K46" s="8">
        <v>0.18947368421052632</v>
      </c>
      <c r="L46" s="9">
        <v>0.27368421052631581</v>
      </c>
      <c r="M46" s="10">
        <v>1</v>
      </c>
      <c r="N46" s="18"/>
      <c r="O46" s="33" t="s">
        <v>10</v>
      </c>
      <c r="P46" s="33" t="s">
        <v>11</v>
      </c>
      <c r="Q46" s="34" t="s">
        <v>9</v>
      </c>
      <c r="V46" s="131">
        <v>0</v>
      </c>
      <c r="W46" s="132">
        <v>0.01</v>
      </c>
      <c r="X46" s="132">
        <v>0.02</v>
      </c>
      <c r="Y46" s="132">
        <v>0.03</v>
      </c>
      <c r="Z46" s="132">
        <v>0.04</v>
      </c>
      <c r="AA46" s="134">
        <v>0.05</v>
      </c>
      <c r="AB46" s="134">
        <v>0.06</v>
      </c>
      <c r="AC46" s="134">
        <v>7.0000000000000007E-2</v>
      </c>
      <c r="AD46" s="134">
        <v>0.08</v>
      </c>
      <c r="AE46" s="134">
        <v>0.09</v>
      </c>
      <c r="AF46" s="134">
        <v>0.1</v>
      </c>
      <c r="AG46" s="134">
        <v>0.11</v>
      </c>
      <c r="AH46" s="134">
        <v>0.12</v>
      </c>
      <c r="AI46" s="134">
        <v>0.13</v>
      </c>
      <c r="AJ46" s="134">
        <v>0.14000000000000001</v>
      </c>
      <c r="AK46" s="134">
        <v>0.15</v>
      </c>
      <c r="AL46" s="134">
        <v>0.16</v>
      </c>
      <c r="AM46" s="134">
        <v>0.17</v>
      </c>
      <c r="AN46" s="134">
        <v>0.18</v>
      </c>
      <c r="AO46" s="134">
        <v>0.19</v>
      </c>
      <c r="AP46" s="134">
        <v>0.2</v>
      </c>
      <c r="AQ46" s="134">
        <v>0.21</v>
      </c>
      <c r="AR46" s="134">
        <v>0.22</v>
      </c>
      <c r="AS46" s="134">
        <v>0.23</v>
      </c>
      <c r="AT46" s="134">
        <v>0.24</v>
      </c>
      <c r="AU46" s="134">
        <v>0.25</v>
      </c>
      <c r="AV46" s="134">
        <v>0.26</v>
      </c>
      <c r="AW46" s="134">
        <v>0.27</v>
      </c>
      <c r="AX46" s="134">
        <v>0.28000000000000003</v>
      </c>
      <c r="AY46" s="134">
        <v>0.28999999999999998</v>
      </c>
      <c r="AZ46" s="134">
        <v>0.3</v>
      </c>
      <c r="BA46" s="134">
        <v>0.31</v>
      </c>
      <c r="BB46" s="134">
        <v>0.32</v>
      </c>
      <c r="BC46" s="133">
        <v>0.33</v>
      </c>
      <c r="BD46" s="134">
        <v>0.34</v>
      </c>
      <c r="BE46" s="134">
        <v>0.35</v>
      </c>
      <c r="BF46" s="134">
        <v>0.36</v>
      </c>
      <c r="BG46" s="134">
        <v>0.37</v>
      </c>
      <c r="BH46" s="134">
        <v>0.38</v>
      </c>
      <c r="BI46" s="134">
        <v>0.39</v>
      </c>
      <c r="BJ46" s="134">
        <v>0.4</v>
      </c>
      <c r="BK46" s="134">
        <v>0.41</v>
      </c>
      <c r="BL46" s="134">
        <v>0.42</v>
      </c>
      <c r="BM46" s="134">
        <v>0.43</v>
      </c>
      <c r="BN46" s="134">
        <v>0.44</v>
      </c>
      <c r="BO46" s="134">
        <v>0.45</v>
      </c>
      <c r="BP46" s="134">
        <v>0.46</v>
      </c>
      <c r="BQ46" s="134">
        <v>0.47</v>
      </c>
      <c r="BR46" s="134">
        <v>0.48</v>
      </c>
      <c r="BS46" s="134">
        <v>0.49</v>
      </c>
      <c r="BT46" s="134">
        <v>0.5</v>
      </c>
      <c r="BU46" s="134">
        <v>0.51</v>
      </c>
      <c r="BV46" s="134">
        <v>0.52</v>
      </c>
      <c r="BW46" s="134">
        <v>0.53</v>
      </c>
      <c r="BX46" s="134">
        <v>0.54</v>
      </c>
      <c r="BY46" s="134">
        <v>0.55000000000000004</v>
      </c>
      <c r="BZ46" s="134">
        <v>0.56000000000000005</v>
      </c>
      <c r="CA46" s="134">
        <v>0.56999999999999995</v>
      </c>
      <c r="CB46" s="134">
        <v>0.57999999999999996</v>
      </c>
      <c r="CC46" s="134">
        <v>0.59</v>
      </c>
      <c r="CD46" s="134">
        <v>0.6</v>
      </c>
      <c r="CE46" s="134">
        <v>0.61</v>
      </c>
      <c r="CF46" s="134">
        <v>0.62</v>
      </c>
      <c r="CG46" s="134">
        <v>0.63</v>
      </c>
      <c r="CH46" s="134">
        <v>0.64</v>
      </c>
      <c r="CI46" s="134">
        <v>0.65</v>
      </c>
      <c r="CJ46" s="134">
        <v>0.66</v>
      </c>
      <c r="CK46" s="134">
        <v>0.67</v>
      </c>
      <c r="CL46" s="134">
        <v>0.68</v>
      </c>
      <c r="CM46" s="134">
        <v>0.69</v>
      </c>
      <c r="CN46" s="134">
        <v>0.7</v>
      </c>
      <c r="CO46" s="134">
        <v>0.71</v>
      </c>
      <c r="CP46" s="134">
        <v>0.72</v>
      </c>
      <c r="CQ46" s="134">
        <v>0.73</v>
      </c>
      <c r="CR46" s="134">
        <v>0.74</v>
      </c>
      <c r="CS46" s="134">
        <v>0.75</v>
      </c>
      <c r="CT46" s="134">
        <v>0.76</v>
      </c>
      <c r="CU46" s="134">
        <v>0.77</v>
      </c>
      <c r="CV46" s="134">
        <v>0.78</v>
      </c>
      <c r="CW46" s="134">
        <v>0.79</v>
      </c>
      <c r="CX46" s="134">
        <v>0.8</v>
      </c>
      <c r="CY46" s="134">
        <v>0.81</v>
      </c>
      <c r="CZ46" s="134">
        <v>0.82</v>
      </c>
      <c r="DA46" s="134">
        <v>0.83</v>
      </c>
      <c r="DB46" s="134">
        <v>0.84</v>
      </c>
      <c r="DC46" s="134">
        <v>0.85</v>
      </c>
      <c r="DD46" s="134">
        <v>0.86</v>
      </c>
      <c r="DE46" s="134">
        <v>0.87</v>
      </c>
      <c r="DF46" s="134">
        <v>0.88</v>
      </c>
      <c r="DG46" s="134">
        <v>0.89</v>
      </c>
      <c r="DH46" s="134">
        <v>0.9</v>
      </c>
      <c r="DI46" s="134">
        <v>0.91</v>
      </c>
      <c r="DJ46" s="134">
        <v>0.92</v>
      </c>
      <c r="DK46" s="134">
        <v>0.93</v>
      </c>
      <c r="DL46" s="134">
        <v>0.94</v>
      </c>
      <c r="DM46" s="134">
        <v>0.95</v>
      </c>
      <c r="DN46" s="134">
        <v>0.96</v>
      </c>
      <c r="DO46" s="134">
        <v>0.97</v>
      </c>
      <c r="DP46" s="134">
        <v>0.98</v>
      </c>
      <c r="DQ46" s="134">
        <v>0.99</v>
      </c>
    </row>
    <row r="47" spans="2:121" ht="13.5" thickBot="1" x14ac:dyDescent="0.25">
      <c r="B47" s="19"/>
      <c r="C47" s="19"/>
      <c r="D47" s="35">
        <f>E46</f>
        <v>2.1052631578947368E-2</v>
      </c>
      <c r="E47" s="36">
        <f>E46*E44</f>
        <v>0</v>
      </c>
      <c r="F47" s="36">
        <f>F46*F44</f>
        <v>2.1052631578947368E-2</v>
      </c>
      <c r="G47" s="36">
        <f t="shared" ref="G47:L47" si="8">G46*G44</f>
        <v>0.10526315789473684</v>
      </c>
      <c r="H47" s="36">
        <f t="shared" si="8"/>
        <v>0.78947368421052633</v>
      </c>
      <c r="I47" s="36">
        <f t="shared" si="8"/>
        <v>2.2105263157894735</v>
      </c>
      <c r="J47" s="36">
        <f t="shared" si="8"/>
        <v>4.4736842105263159</v>
      </c>
      <c r="K47" s="36">
        <f t="shared" si="8"/>
        <v>6.6315789473684212</v>
      </c>
      <c r="L47" s="36">
        <f t="shared" si="8"/>
        <v>19.157894736842106</v>
      </c>
      <c r="M47" s="37">
        <f>SUM(E47:L47)</f>
        <v>33.389473684210529</v>
      </c>
      <c r="N47" s="68"/>
      <c r="O47" s="94">
        <f>M47</f>
        <v>33.389473684210529</v>
      </c>
      <c r="P47" s="97">
        <f>D47</f>
        <v>2.1052631578947368E-2</v>
      </c>
      <c r="Q47" s="69">
        <f>O47/P47</f>
        <v>1586.0000000000002</v>
      </c>
      <c r="R47" s="19"/>
      <c r="V47" s="120"/>
      <c r="W47" s="120"/>
      <c r="X47" s="120"/>
      <c r="Y47" s="120"/>
      <c r="Z47" s="120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</row>
    <row r="48" spans="2:121" ht="13.5" thickBot="1" x14ac:dyDescent="0.25">
      <c r="B48" s="19"/>
      <c r="C48" s="19"/>
      <c r="D48" s="25" t="s">
        <v>12</v>
      </c>
      <c r="E48" s="26">
        <f>G42-E42</f>
        <v>2.5</v>
      </c>
      <c r="F48" s="26">
        <f>G42-F42</f>
        <v>2</v>
      </c>
      <c r="G48" s="26">
        <f>G42-G42</f>
        <v>0</v>
      </c>
      <c r="H48" s="26">
        <f>H42-G42</f>
        <v>5</v>
      </c>
      <c r="I48" s="26">
        <f>I42-G42</f>
        <v>12.5</v>
      </c>
      <c r="J48" s="26">
        <f>J42-G42</f>
        <v>22.5</v>
      </c>
      <c r="K48" s="26">
        <f>K42-G42</f>
        <v>32.5</v>
      </c>
      <c r="L48" s="26">
        <f>L42-G42</f>
        <v>67.5</v>
      </c>
      <c r="M48" s="27"/>
      <c r="N48" s="40"/>
      <c r="O48" s="28"/>
      <c r="P48" s="28"/>
      <c r="Q48" s="29"/>
      <c r="R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</row>
    <row r="49" spans="2:121" x14ac:dyDescent="0.2">
      <c r="B49" s="190" t="s">
        <v>32</v>
      </c>
      <c r="C49" s="19"/>
      <c r="D49" s="39"/>
      <c r="E49" s="11">
        <v>0</v>
      </c>
      <c r="F49" s="4">
        <v>0</v>
      </c>
      <c r="G49" s="12">
        <v>3</v>
      </c>
      <c r="H49" s="4">
        <v>5</v>
      </c>
      <c r="I49" s="4">
        <v>13</v>
      </c>
      <c r="J49" s="4">
        <v>20</v>
      </c>
      <c r="K49" s="4">
        <v>22</v>
      </c>
      <c r="L49" s="13">
        <v>32</v>
      </c>
      <c r="M49" s="6">
        <v>95</v>
      </c>
      <c r="N49" s="18"/>
      <c r="O49" s="89" t="s">
        <v>57</v>
      </c>
      <c r="P49" s="99" t="s">
        <v>58</v>
      </c>
      <c r="Q49" s="31"/>
      <c r="AA49" s="4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</row>
    <row r="50" spans="2:121" ht="13.5" thickBot="1" x14ac:dyDescent="0.25">
      <c r="B50" s="191"/>
      <c r="C50" s="19"/>
      <c r="D50" s="32" t="s">
        <v>13</v>
      </c>
      <c r="E50" s="14">
        <v>0</v>
      </c>
      <c r="F50" s="8">
        <v>0</v>
      </c>
      <c r="G50" s="15">
        <v>3.1578947368421054E-2</v>
      </c>
      <c r="H50" s="8">
        <v>5.2631578947368418E-2</v>
      </c>
      <c r="I50" s="8">
        <v>0.1368421052631579</v>
      </c>
      <c r="J50" s="8">
        <v>0.21052631578947367</v>
      </c>
      <c r="K50" s="8">
        <v>0.23157894736842105</v>
      </c>
      <c r="L50" s="16">
        <v>0.33684210526315789</v>
      </c>
      <c r="M50" s="10">
        <v>1</v>
      </c>
      <c r="N50" s="18"/>
      <c r="O50" s="33" t="s">
        <v>10</v>
      </c>
      <c r="P50" s="33" t="s">
        <v>11</v>
      </c>
      <c r="Q50" s="34" t="s">
        <v>9</v>
      </c>
      <c r="V50" s="134">
        <f>V48:PE48%</f>
        <v>0</v>
      </c>
      <c r="W50" s="132">
        <v>0.01</v>
      </c>
      <c r="X50" s="132">
        <v>0.02</v>
      </c>
      <c r="Y50" s="131">
        <v>0.03</v>
      </c>
      <c r="Z50" s="132">
        <v>0.04</v>
      </c>
      <c r="AA50" s="134">
        <v>0.05</v>
      </c>
      <c r="AB50" s="134">
        <v>0.06</v>
      </c>
      <c r="AC50" s="134">
        <v>7.0000000000000007E-2</v>
      </c>
      <c r="AD50" s="134">
        <v>0.08</v>
      </c>
      <c r="AE50" s="134">
        <v>0.09</v>
      </c>
      <c r="AF50" s="134">
        <v>0.1</v>
      </c>
      <c r="AG50" s="134">
        <v>0.11</v>
      </c>
      <c r="AH50" s="134">
        <v>0.12</v>
      </c>
      <c r="AI50" s="134">
        <v>0.13</v>
      </c>
      <c r="AJ50" s="134">
        <v>0.14000000000000001</v>
      </c>
      <c r="AK50" s="134">
        <v>0.15</v>
      </c>
      <c r="AL50" s="134">
        <v>0.16</v>
      </c>
      <c r="AM50" s="134">
        <v>0.17</v>
      </c>
      <c r="AN50" s="134">
        <v>0.18</v>
      </c>
      <c r="AO50" s="134">
        <v>0.19</v>
      </c>
      <c r="AP50" s="134">
        <v>0.2</v>
      </c>
      <c r="AQ50" s="134">
        <v>0.21</v>
      </c>
      <c r="AR50" s="134">
        <v>0.22</v>
      </c>
      <c r="AS50" s="134">
        <v>0.23</v>
      </c>
      <c r="AT50" s="134">
        <v>0.24</v>
      </c>
      <c r="AU50" s="134">
        <v>0.25</v>
      </c>
      <c r="AV50" s="134">
        <v>0.26</v>
      </c>
      <c r="AW50" s="134">
        <v>0.27</v>
      </c>
      <c r="AX50" s="134">
        <v>0.28000000000000003</v>
      </c>
      <c r="AY50" s="134">
        <v>0.28999999999999998</v>
      </c>
      <c r="AZ50" s="134">
        <v>0.3</v>
      </c>
      <c r="BA50" s="134">
        <v>0.31</v>
      </c>
      <c r="BB50" s="134">
        <v>0.32</v>
      </c>
      <c r="BC50" s="134">
        <v>0.33</v>
      </c>
      <c r="BD50" s="134">
        <v>0.34</v>
      </c>
      <c r="BE50" s="134">
        <v>0.35</v>
      </c>
      <c r="BF50" s="134">
        <v>0.36</v>
      </c>
      <c r="BG50" s="134">
        <v>0.37</v>
      </c>
      <c r="BH50" s="134">
        <v>0.38</v>
      </c>
      <c r="BI50" s="134">
        <v>0.39</v>
      </c>
      <c r="BJ50" s="133">
        <v>0.4</v>
      </c>
      <c r="BK50" s="134">
        <v>0.41</v>
      </c>
      <c r="BL50" s="134">
        <v>0.42</v>
      </c>
      <c r="BM50" s="134">
        <v>0.43</v>
      </c>
      <c r="BN50" s="134">
        <v>0.44</v>
      </c>
      <c r="BO50" s="134">
        <v>0.45</v>
      </c>
      <c r="BP50" s="134">
        <v>0.46</v>
      </c>
      <c r="BQ50" s="134">
        <v>0.47</v>
      </c>
      <c r="BR50" s="134">
        <v>0.48</v>
      </c>
      <c r="BS50" s="134">
        <v>0.49</v>
      </c>
      <c r="BT50" s="134">
        <v>0.5</v>
      </c>
      <c r="BU50" s="134">
        <v>0.51</v>
      </c>
      <c r="BV50" s="134">
        <v>0.52</v>
      </c>
      <c r="BW50" s="134">
        <v>0.53</v>
      </c>
      <c r="BX50" s="134">
        <v>0.54</v>
      </c>
      <c r="BY50" s="134">
        <v>0.55000000000000004</v>
      </c>
      <c r="BZ50" s="134">
        <v>0.56000000000000005</v>
      </c>
      <c r="CA50" s="134">
        <v>0.56999999999999995</v>
      </c>
      <c r="CB50" s="134">
        <v>0.57999999999999996</v>
      </c>
      <c r="CC50" s="134">
        <v>0.59</v>
      </c>
      <c r="CD50" s="134">
        <v>0.6</v>
      </c>
      <c r="CE50" s="134">
        <v>0.61</v>
      </c>
      <c r="CF50" s="134">
        <v>0.62</v>
      </c>
      <c r="CG50" s="134">
        <v>0.63</v>
      </c>
      <c r="CH50" s="134">
        <v>0.64</v>
      </c>
      <c r="CI50" s="134">
        <v>0.65</v>
      </c>
      <c r="CJ50" s="134">
        <v>0.66</v>
      </c>
      <c r="CK50" s="134">
        <v>0.67</v>
      </c>
      <c r="CL50" s="134">
        <v>0.68</v>
      </c>
      <c r="CM50" s="134">
        <v>0.69</v>
      </c>
      <c r="CN50" s="134">
        <v>0.7</v>
      </c>
      <c r="CO50" s="134">
        <v>0.71</v>
      </c>
      <c r="CP50" s="134">
        <v>0.72</v>
      </c>
      <c r="CQ50" s="134">
        <v>0.73</v>
      </c>
      <c r="CR50" s="134">
        <v>0.74</v>
      </c>
      <c r="CS50" s="134">
        <v>0.75</v>
      </c>
      <c r="CT50" s="134">
        <v>0.76</v>
      </c>
      <c r="CU50" s="134">
        <v>0.77</v>
      </c>
      <c r="CV50" s="134">
        <v>0.78</v>
      </c>
      <c r="CW50" s="134">
        <v>0.79</v>
      </c>
      <c r="CX50" s="134">
        <v>0.8</v>
      </c>
      <c r="CY50" s="134">
        <v>0.81</v>
      </c>
      <c r="CZ50" s="134">
        <v>0.82</v>
      </c>
      <c r="DA50" s="134">
        <v>0.83</v>
      </c>
      <c r="DB50" s="134">
        <v>0.84</v>
      </c>
      <c r="DC50" s="134">
        <v>0.85</v>
      </c>
      <c r="DD50" s="134">
        <v>0.86</v>
      </c>
      <c r="DE50" s="134">
        <v>0.87</v>
      </c>
      <c r="DF50" s="134">
        <v>0.88</v>
      </c>
      <c r="DG50" s="134">
        <v>0.89</v>
      </c>
      <c r="DH50" s="134">
        <v>0.9</v>
      </c>
      <c r="DI50" s="134">
        <v>0.91</v>
      </c>
      <c r="DJ50" s="134">
        <v>0.92</v>
      </c>
      <c r="DK50" s="134">
        <v>0.93</v>
      </c>
      <c r="DL50" s="134">
        <v>0.94</v>
      </c>
      <c r="DM50" s="134">
        <v>0.95</v>
      </c>
      <c r="DN50" s="134">
        <v>0.96</v>
      </c>
      <c r="DO50" s="134">
        <v>0.97</v>
      </c>
      <c r="DP50" s="134">
        <v>0.98</v>
      </c>
      <c r="DQ50" s="134">
        <v>0.99</v>
      </c>
    </row>
    <row r="51" spans="2:121" ht="13.5" thickBot="1" x14ac:dyDescent="0.25">
      <c r="B51" s="19"/>
      <c r="C51" s="19"/>
      <c r="D51" s="35">
        <f>G50</f>
        <v>3.1578947368421054E-2</v>
      </c>
      <c r="E51" s="36">
        <f>E50*E48</f>
        <v>0</v>
      </c>
      <c r="F51" s="36">
        <f>F50*F48</f>
        <v>0</v>
      </c>
      <c r="G51" s="36">
        <f t="shared" ref="G51:L51" si="9">G50*G48</f>
        <v>0</v>
      </c>
      <c r="H51" s="36">
        <f t="shared" si="9"/>
        <v>0.26315789473684209</v>
      </c>
      <c r="I51" s="36">
        <f t="shared" si="9"/>
        <v>1.7105263157894739</v>
      </c>
      <c r="J51" s="36">
        <f t="shared" si="9"/>
        <v>4.7368421052631575</v>
      </c>
      <c r="K51" s="36">
        <f t="shared" si="9"/>
        <v>7.5263157894736841</v>
      </c>
      <c r="L51" s="36">
        <f t="shared" si="9"/>
        <v>22.736842105263158</v>
      </c>
      <c r="M51" s="37">
        <f>SUM(E51:L51)</f>
        <v>36.973684210526315</v>
      </c>
      <c r="N51" s="68"/>
      <c r="O51" s="94">
        <f>M51</f>
        <v>36.973684210526315</v>
      </c>
      <c r="P51" s="97">
        <f>D51</f>
        <v>3.1578947368421054E-2</v>
      </c>
      <c r="Q51" s="69">
        <f>O51/P51</f>
        <v>1170.8333333333333</v>
      </c>
      <c r="V51" s="120"/>
      <c r="W51" s="120"/>
      <c r="X51" s="120"/>
      <c r="Y51" s="120"/>
      <c r="Z51" s="120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</row>
    <row r="52" spans="2:121" ht="13.5" thickBot="1" x14ac:dyDescent="0.25">
      <c r="B52" s="19"/>
      <c r="C52" s="19"/>
      <c r="D52" s="25" t="s">
        <v>12</v>
      </c>
      <c r="E52" s="26">
        <f>F42-E42</f>
        <v>0.5</v>
      </c>
      <c r="F52" s="26">
        <f>F42-F42</f>
        <v>0</v>
      </c>
      <c r="G52" s="26">
        <f>G42-F42</f>
        <v>2</v>
      </c>
      <c r="H52" s="26">
        <f>H42-F42</f>
        <v>7</v>
      </c>
      <c r="I52" s="26">
        <f>I42-F42</f>
        <v>14.5</v>
      </c>
      <c r="J52" s="26">
        <f>J42-F42</f>
        <v>24.5</v>
      </c>
      <c r="K52" s="26">
        <f>K42-F42</f>
        <v>34.5</v>
      </c>
      <c r="L52" s="26">
        <f>L42-F42</f>
        <v>69.5</v>
      </c>
      <c r="M52" s="27"/>
      <c r="N52" s="38"/>
      <c r="O52" s="28"/>
      <c r="P52" s="28"/>
      <c r="Q52" s="29"/>
      <c r="AA52" s="4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</row>
    <row r="53" spans="2:121" x14ac:dyDescent="0.2">
      <c r="B53" s="190" t="s">
        <v>33</v>
      </c>
      <c r="C53" s="19"/>
      <c r="D53" s="39"/>
      <c r="E53" s="11">
        <v>2</v>
      </c>
      <c r="F53" s="12">
        <v>2</v>
      </c>
      <c r="G53" s="4">
        <v>8</v>
      </c>
      <c r="H53" s="4">
        <v>15</v>
      </c>
      <c r="I53" s="4">
        <v>17</v>
      </c>
      <c r="J53" s="4">
        <v>20</v>
      </c>
      <c r="K53" s="4">
        <v>16</v>
      </c>
      <c r="L53" s="5">
        <v>15</v>
      </c>
      <c r="M53" s="6">
        <v>95</v>
      </c>
      <c r="N53" s="18"/>
      <c r="O53" s="89" t="s">
        <v>57</v>
      </c>
      <c r="P53" s="99" t="s">
        <v>58</v>
      </c>
      <c r="Q53" s="31"/>
      <c r="AA53" s="4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</row>
    <row r="54" spans="2:121" ht="13.5" thickBot="1" x14ac:dyDescent="0.25">
      <c r="B54" s="191"/>
      <c r="C54" s="19"/>
      <c r="D54" s="32" t="s">
        <v>13</v>
      </c>
      <c r="E54" s="14">
        <v>2.1052631578947368E-2</v>
      </c>
      <c r="F54" s="15">
        <v>2.1052631578947368E-2</v>
      </c>
      <c r="G54" s="21">
        <v>8.4210526315789472E-2</v>
      </c>
      <c r="H54" s="8">
        <v>0.15789473684210525</v>
      </c>
      <c r="I54" s="8">
        <v>0.17894736842105263</v>
      </c>
      <c r="J54" s="8">
        <v>0.21052631578947367</v>
      </c>
      <c r="K54" s="8">
        <v>0.16842105263157894</v>
      </c>
      <c r="L54" s="16">
        <v>0.15789473684210525</v>
      </c>
      <c r="M54" s="10">
        <v>1</v>
      </c>
      <c r="N54" s="18"/>
      <c r="O54" s="33" t="s">
        <v>10</v>
      </c>
      <c r="P54" s="33" t="s">
        <v>11</v>
      </c>
      <c r="Q54" s="34" t="s">
        <v>9</v>
      </c>
      <c r="V54" s="134">
        <f>V50:PE50%</f>
        <v>0</v>
      </c>
      <c r="W54" s="131">
        <v>0.01</v>
      </c>
      <c r="X54" s="134">
        <v>0.02</v>
      </c>
      <c r="Y54" s="134">
        <v>0.03</v>
      </c>
      <c r="Z54" s="134">
        <v>0.04</v>
      </c>
      <c r="AA54" s="134">
        <v>0.05</v>
      </c>
      <c r="AB54" s="134">
        <v>0.06</v>
      </c>
      <c r="AC54" s="134">
        <v>7.0000000000000007E-2</v>
      </c>
      <c r="AD54" s="134">
        <v>0.08</v>
      </c>
      <c r="AE54" s="134">
        <v>0.09</v>
      </c>
      <c r="AF54" s="134">
        <v>0.1</v>
      </c>
      <c r="AG54" s="134">
        <v>0.11</v>
      </c>
      <c r="AH54" s="134">
        <v>0.12</v>
      </c>
      <c r="AI54" s="134">
        <v>0.13</v>
      </c>
      <c r="AJ54" s="134">
        <v>0.14000000000000001</v>
      </c>
      <c r="AK54" s="134">
        <v>0.15</v>
      </c>
      <c r="AL54" s="134">
        <v>0.16</v>
      </c>
      <c r="AM54" s="134">
        <v>0.17</v>
      </c>
      <c r="AN54" s="134">
        <v>0.18</v>
      </c>
      <c r="AO54" s="134">
        <v>0.19</v>
      </c>
      <c r="AP54" s="134">
        <v>0.2</v>
      </c>
      <c r="AQ54" s="134">
        <v>0.21</v>
      </c>
      <c r="AR54" s="134">
        <v>0.22</v>
      </c>
      <c r="AS54" s="134">
        <v>0.23</v>
      </c>
      <c r="AT54" s="134">
        <v>0.24</v>
      </c>
      <c r="AU54" s="134">
        <v>0.25</v>
      </c>
      <c r="AV54" s="134">
        <v>0.26</v>
      </c>
      <c r="AW54" s="133">
        <v>0.27</v>
      </c>
      <c r="AX54" s="134">
        <v>0.28000000000000003</v>
      </c>
      <c r="AY54" s="134">
        <v>0.28999999999999998</v>
      </c>
      <c r="AZ54" s="134">
        <v>0.3</v>
      </c>
      <c r="BA54" s="134">
        <v>0.31</v>
      </c>
      <c r="BB54" s="134">
        <v>0.32</v>
      </c>
      <c r="BC54" s="134">
        <v>0.33</v>
      </c>
      <c r="BD54" s="134">
        <v>0.34</v>
      </c>
      <c r="BE54" s="134">
        <v>0.35</v>
      </c>
      <c r="BF54" s="134">
        <v>0.36</v>
      </c>
      <c r="BG54" s="134">
        <v>0.37</v>
      </c>
      <c r="BH54" s="134">
        <v>0.38</v>
      </c>
      <c r="BI54" s="134">
        <v>0.39</v>
      </c>
      <c r="BJ54" s="134">
        <v>0.4</v>
      </c>
      <c r="BK54" s="134">
        <v>0.41</v>
      </c>
      <c r="BL54" s="134">
        <v>0.42</v>
      </c>
      <c r="BM54" s="134">
        <v>0.43</v>
      </c>
      <c r="BN54" s="134">
        <v>0.44</v>
      </c>
      <c r="BO54" s="134">
        <v>0.45</v>
      </c>
      <c r="BP54" s="134">
        <v>0.46</v>
      </c>
      <c r="BQ54" s="134">
        <v>0.47</v>
      </c>
      <c r="BR54" s="134">
        <v>0.48</v>
      </c>
      <c r="BS54" s="134">
        <v>0.49</v>
      </c>
      <c r="BT54" s="134">
        <v>0.5</v>
      </c>
      <c r="BU54" s="134">
        <v>0.51</v>
      </c>
      <c r="BV54" s="134">
        <v>0.52</v>
      </c>
      <c r="BW54" s="134">
        <v>0.53</v>
      </c>
      <c r="BX54" s="134">
        <v>0.54</v>
      </c>
      <c r="BY54" s="134">
        <v>0.55000000000000004</v>
      </c>
      <c r="BZ54" s="134">
        <v>0.56000000000000005</v>
      </c>
      <c r="CA54" s="134">
        <v>0.56999999999999995</v>
      </c>
      <c r="CB54" s="134">
        <v>0.57999999999999996</v>
      </c>
      <c r="CC54" s="134">
        <v>0.59</v>
      </c>
      <c r="CD54" s="134">
        <v>0.6</v>
      </c>
      <c r="CE54" s="134">
        <v>0.61</v>
      </c>
      <c r="CF54" s="134">
        <v>0.62</v>
      </c>
      <c r="CG54" s="134">
        <v>0.63</v>
      </c>
      <c r="CH54" s="134">
        <v>0.64</v>
      </c>
      <c r="CI54" s="134">
        <v>0.65</v>
      </c>
      <c r="CJ54" s="134">
        <v>0.66</v>
      </c>
      <c r="CK54" s="134">
        <v>0.67</v>
      </c>
      <c r="CL54" s="134">
        <v>0.68</v>
      </c>
      <c r="CM54" s="134">
        <v>0.69</v>
      </c>
      <c r="CN54" s="134">
        <v>0.7</v>
      </c>
      <c r="CO54" s="134">
        <v>0.71</v>
      </c>
      <c r="CP54" s="134">
        <v>0.72</v>
      </c>
      <c r="CQ54" s="134">
        <v>0.73</v>
      </c>
      <c r="CR54" s="134">
        <v>0.74</v>
      </c>
      <c r="CS54" s="134">
        <v>0.75</v>
      </c>
      <c r="CT54" s="134">
        <v>0.76</v>
      </c>
      <c r="CU54" s="134">
        <v>0.77</v>
      </c>
      <c r="CV54" s="134">
        <v>0.78</v>
      </c>
      <c r="CW54" s="134">
        <v>0.79</v>
      </c>
      <c r="CX54" s="134">
        <v>0.8</v>
      </c>
      <c r="CY54" s="134">
        <v>0.81</v>
      </c>
      <c r="CZ54" s="134">
        <v>0.82</v>
      </c>
      <c r="DA54" s="134">
        <v>0.83</v>
      </c>
      <c r="DB54" s="134">
        <v>0.84</v>
      </c>
      <c r="DC54" s="134">
        <v>0.85</v>
      </c>
      <c r="DD54" s="134">
        <v>0.86</v>
      </c>
      <c r="DE54" s="134">
        <v>0.87</v>
      </c>
      <c r="DF54" s="134">
        <v>0.88</v>
      </c>
      <c r="DG54" s="134">
        <v>0.89</v>
      </c>
      <c r="DH54" s="134">
        <v>0.9</v>
      </c>
      <c r="DI54" s="134">
        <v>0.91</v>
      </c>
      <c r="DJ54" s="134">
        <v>0.92</v>
      </c>
      <c r="DK54" s="134">
        <v>0.93</v>
      </c>
      <c r="DL54" s="134">
        <v>0.94</v>
      </c>
      <c r="DM54" s="134">
        <v>0.95</v>
      </c>
      <c r="DN54" s="134">
        <v>0.96</v>
      </c>
      <c r="DO54" s="134">
        <v>0.97</v>
      </c>
      <c r="DP54" s="134">
        <v>0.98</v>
      </c>
      <c r="DQ54" s="134">
        <v>0.99</v>
      </c>
    </row>
    <row r="55" spans="2:121" ht="13.5" thickBot="1" x14ac:dyDescent="0.25">
      <c r="B55" s="19"/>
      <c r="C55" s="19"/>
      <c r="D55" s="35">
        <f>G54</f>
        <v>8.4210526315789472E-2</v>
      </c>
      <c r="E55" s="36">
        <f>E54*E52</f>
        <v>1.0526315789473684E-2</v>
      </c>
      <c r="F55" s="36">
        <f>F54*F52</f>
        <v>0</v>
      </c>
      <c r="G55" s="36">
        <f t="shared" ref="G55:L55" si="10">G54*G52</f>
        <v>0.16842105263157894</v>
      </c>
      <c r="H55" s="36">
        <f t="shared" si="10"/>
        <v>1.1052631578947367</v>
      </c>
      <c r="I55" s="36">
        <f t="shared" si="10"/>
        <v>2.594736842105263</v>
      </c>
      <c r="J55" s="36">
        <f t="shared" si="10"/>
        <v>5.1578947368421053</v>
      </c>
      <c r="K55" s="36">
        <f t="shared" si="10"/>
        <v>5.810526315789474</v>
      </c>
      <c r="L55" s="36">
        <f t="shared" si="10"/>
        <v>10.973684210526315</v>
      </c>
      <c r="M55" s="37">
        <f>SUM(E55:L55)</f>
        <v>25.821052631578947</v>
      </c>
      <c r="N55" s="68"/>
      <c r="O55" s="94">
        <f>M55</f>
        <v>25.821052631578947</v>
      </c>
      <c r="P55" s="97">
        <f>D55</f>
        <v>8.4210526315789472E-2</v>
      </c>
      <c r="Q55" s="69">
        <f>O55/P55</f>
        <v>306.625</v>
      </c>
      <c r="V55" s="120"/>
      <c r="W55" s="120"/>
      <c r="X55" s="120"/>
      <c r="Y55" s="120"/>
      <c r="Z55" s="120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</row>
    <row r="56" spans="2:121" ht="13.5" thickBot="1" x14ac:dyDescent="0.25">
      <c r="B56" s="19"/>
      <c r="C56" s="19"/>
      <c r="D56" s="25" t="s">
        <v>12</v>
      </c>
      <c r="E56" s="26">
        <f>F42-E42</f>
        <v>0.5</v>
      </c>
      <c r="F56" s="26">
        <f>F42-F42</f>
        <v>0</v>
      </c>
      <c r="G56" s="26">
        <f>G42-F42</f>
        <v>2</v>
      </c>
      <c r="H56" s="26">
        <f>H42-F42</f>
        <v>7</v>
      </c>
      <c r="I56" s="26">
        <f>I42-F42</f>
        <v>14.5</v>
      </c>
      <c r="J56" s="26">
        <f>J42-F42</f>
        <v>24.5</v>
      </c>
      <c r="K56" s="26">
        <f>K42-F42</f>
        <v>34.5</v>
      </c>
      <c r="L56" s="26">
        <f>L42-F42</f>
        <v>69.5</v>
      </c>
      <c r="M56" s="27"/>
      <c r="N56" s="38"/>
      <c r="O56" s="28"/>
      <c r="P56" s="28"/>
      <c r="Q56" s="29"/>
      <c r="AA56" s="4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</row>
    <row r="57" spans="2:121" x14ac:dyDescent="0.2">
      <c r="B57" s="190" t="s">
        <v>34</v>
      </c>
      <c r="C57" s="19"/>
      <c r="D57" s="39"/>
      <c r="E57" s="11">
        <v>0</v>
      </c>
      <c r="F57" s="12">
        <v>0</v>
      </c>
      <c r="G57" s="4">
        <v>2</v>
      </c>
      <c r="H57" s="4">
        <v>7</v>
      </c>
      <c r="I57" s="4">
        <v>17</v>
      </c>
      <c r="J57" s="4">
        <v>12</v>
      </c>
      <c r="K57" s="4">
        <v>24</v>
      </c>
      <c r="L57" s="5">
        <v>33</v>
      </c>
      <c r="M57" s="6">
        <v>95</v>
      </c>
      <c r="N57" s="18"/>
      <c r="O57" s="89" t="s">
        <v>57</v>
      </c>
      <c r="P57" s="99" t="s">
        <v>58</v>
      </c>
      <c r="Q57" s="31"/>
      <c r="AA57" s="4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</row>
    <row r="58" spans="2:121" ht="13.5" thickBot="1" x14ac:dyDescent="0.25">
      <c r="B58" s="191"/>
      <c r="C58" s="19"/>
      <c r="D58" s="32" t="s">
        <v>13</v>
      </c>
      <c r="E58" s="14">
        <v>0</v>
      </c>
      <c r="F58" s="15">
        <v>0</v>
      </c>
      <c r="G58" s="21">
        <v>2.1052631578947368E-2</v>
      </c>
      <c r="H58" s="8">
        <v>7.3684210526315783E-2</v>
      </c>
      <c r="I58" s="8">
        <v>0.17894736842105263</v>
      </c>
      <c r="J58" s="8">
        <v>0.12631578947368421</v>
      </c>
      <c r="K58" s="8">
        <v>0.25263157894736843</v>
      </c>
      <c r="L58" s="16">
        <v>0.3473684210526316</v>
      </c>
      <c r="M58" s="10">
        <v>1</v>
      </c>
      <c r="N58" s="18"/>
      <c r="O58" s="33" t="s">
        <v>10</v>
      </c>
      <c r="P58" s="33" t="s">
        <v>11</v>
      </c>
      <c r="Q58" s="34" t="s">
        <v>9</v>
      </c>
      <c r="V58" s="134">
        <f>V52:PE52%</f>
        <v>0</v>
      </c>
      <c r="W58" s="131">
        <v>0.01</v>
      </c>
      <c r="X58" s="134">
        <v>0.02</v>
      </c>
      <c r="Y58" s="134">
        <v>0.03</v>
      </c>
      <c r="Z58" s="134">
        <v>0.04</v>
      </c>
      <c r="AA58" s="134">
        <v>0.05</v>
      </c>
      <c r="AB58" s="134">
        <v>0.06</v>
      </c>
      <c r="AC58" s="134">
        <v>7.0000000000000007E-2</v>
      </c>
      <c r="AD58" s="134">
        <v>0.08</v>
      </c>
      <c r="AE58" s="134">
        <v>0.09</v>
      </c>
      <c r="AF58" s="134">
        <v>0.1</v>
      </c>
      <c r="AG58" s="134">
        <v>0.11</v>
      </c>
      <c r="AH58" s="134">
        <v>0.12</v>
      </c>
      <c r="AI58" s="134">
        <v>0.13</v>
      </c>
      <c r="AJ58" s="134">
        <v>0.14000000000000001</v>
      </c>
      <c r="AK58" s="134">
        <v>0.15</v>
      </c>
      <c r="AL58" s="134">
        <v>0.16</v>
      </c>
      <c r="AM58" s="134">
        <v>0.17</v>
      </c>
      <c r="AN58" s="134">
        <v>0.18</v>
      </c>
      <c r="AO58" s="134">
        <v>0.19</v>
      </c>
      <c r="AP58" s="134">
        <v>0.2</v>
      </c>
      <c r="AQ58" s="134">
        <v>0.21</v>
      </c>
      <c r="AR58" s="134">
        <v>0.22</v>
      </c>
      <c r="AS58" s="134">
        <v>0.23</v>
      </c>
      <c r="AT58" s="134">
        <v>0.24</v>
      </c>
      <c r="AU58" s="134">
        <v>0.25</v>
      </c>
      <c r="AV58" s="134">
        <v>0.26</v>
      </c>
      <c r="AW58" s="134">
        <v>0.27</v>
      </c>
      <c r="AX58" s="134">
        <v>0.28000000000000003</v>
      </c>
      <c r="AY58" s="134">
        <v>0.28999999999999998</v>
      </c>
      <c r="AZ58" s="134">
        <v>0.3</v>
      </c>
      <c r="BA58" s="134">
        <v>0.31</v>
      </c>
      <c r="BB58" s="134">
        <v>0.32</v>
      </c>
      <c r="BC58" s="134">
        <v>0.33</v>
      </c>
      <c r="BD58" s="134">
        <v>0.34</v>
      </c>
      <c r="BE58" s="134">
        <v>0.35</v>
      </c>
      <c r="BF58" s="134">
        <v>0.36</v>
      </c>
      <c r="BG58" s="134">
        <v>0.37</v>
      </c>
      <c r="BH58" s="134">
        <v>0.38</v>
      </c>
      <c r="BI58" s="134">
        <v>0.39</v>
      </c>
      <c r="BJ58" s="133">
        <v>0.4</v>
      </c>
      <c r="BK58" s="134">
        <v>0.41</v>
      </c>
      <c r="BL58" s="134">
        <v>0.42</v>
      </c>
      <c r="BM58" s="134">
        <v>0.43</v>
      </c>
      <c r="BN58" s="134">
        <v>0.44</v>
      </c>
      <c r="BO58" s="134">
        <v>0.45</v>
      </c>
      <c r="BP58" s="134">
        <v>0.46</v>
      </c>
      <c r="BQ58" s="134">
        <v>0.47</v>
      </c>
      <c r="BR58" s="134">
        <v>0.48</v>
      </c>
      <c r="BS58" s="134">
        <v>0.49</v>
      </c>
      <c r="BT58" s="134">
        <v>0.5</v>
      </c>
      <c r="BU58" s="134">
        <v>0.51</v>
      </c>
      <c r="BV58" s="134">
        <v>0.52</v>
      </c>
      <c r="BW58" s="134">
        <v>0.53</v>
      </c>
      <c r="BX58" s="134">
        <v>0.54</v>
      </c>
      <c r="BY58" s="134">
        <v>0.55000000000000004</v>
      </c>
      <c r="BZ58" s="134">
        <v>0.56000000000000005</v>
      </c>
      <c r="CA58" s="134">
        <v>0.56999999999999995</v>
      </c>
      <c r="CB58" s="134">
        <v>0.57999999999999996</v>
      </c>
      <c r="CC58" s="134">
        <v>0.59</v>
      </c>
      <c r="CD58" s="134">
        <v>0.6</v>
      </c>
      <c r="CE58" s="134">
        <v>0.61</v>
      </c>
      <c r="CF58" s="134">
        <v>0.62</v>
      </c>
      <c r="CG58" s="134">
        <v>0.63</v>
      </c>
      <c r="CH58" s="134">
        <v>0.64</v>
      </c>
      <c r="CI58" s="134">
        <v>0.65</v>
      </c>
      <c r="CJ58" s="134">
        <v>0.66</v>
      </c>
      <c r="CK58" s="134">
        <v>0.67</v>
      </c>
      <c r="CL58" s="134">
        <v>0.68</v>
      </c>
      <c r="CM58" s="134">
        <v>0.69</v>
      </c>
      <c r="CN58" s="134">
        <v>0.7</v>
      </c>
      <c r="CO58" s="134">
        <v>0.71</v>
      </c>
      <c r="CP58" s="134">
        <v>0.72</v>
      </c>
      <c r="CQ58" s="134">
        <v>0.73</v>
      </c>
      <c r="CR58" s="134">
        <v>0.74</v>
      </c>
      <c r="CS58" s="134">
        <v>0.75</v>
      </c>
      <c r="CT58" s="134">
        <v>0.76</v>
      </c>
      <c r="CU58" s="134">
        <v>0.77</v>
      </c>
      <c r="CV58" s="134">
        <v>0.78</v>
      </c>
      <c r="CW58" s="134">
        <v>0.79</v>
      </c>
      <c r="CX58" s="134">
        <v>0.8</v>
      </c>
      <c r="CY58" s="134">
        <v>0.81</v>
      </c>
      <c r="CZ58" s="134">
        <v>0.82</v>
      </c>
      <c r="DA58" s="134">
        <v>0.83</v>
      </c>
      <c r="DB58" s="134">
        <v>0.84</v>
      </c>
      <c r="DC58" s="134">
        <v>0.85</v>
      </c>
      <c r="DD58" s="134">
        <v>0.86</v>
      </c>
      <c r="DE58" s="134">
        <v>0.87</v>
      </c>
      <c r="DF58" s="134">
        <v>0.88</v>
      </c>
      <c r="DG58" s="134">
        <v>0.89</v>
      </c>
      <c r="DH58" s="134">
        <v>0.9</v>
      </c>
      <c r="DI58" s="134">
        <v>0.91</v>
      </c>
      <c r="DJ58" s="134">
        <v>0.92</v>
      </c>
      <c r="DK58" s="134">
        <v>0.93</v>
      </c>
      <c r="DL58" s="134">
        <v>0.94</v>
      </c>
      <c r="DM58" s="134">
        <v>0.95</v>
      </c>
      <c r="DN58" s="134">
        <v>0.96</v>
      </c>
      <c r="DO58" s="134">
        <v>0.97</v>
      </c>
      <c r="DP58" s="134">
        <v>0.98</v>
      </c>
      <c r="DQ58" s="134">
        <v>0.99</v>
      </c>
    </row>
    <row r="59" spans="2:121" ht="13.5" thickBot="1" x14ac:dyDescent="0.25">
      <c r="B59" s="17"/>
      <c r="C59" s="19"/>
      <c r="D59" s="35">
        <f>G58</f>
        <v>2.1052631578947368E-2</v>
      </c>
      <c r="E59" s="36">
        <f>E58*E56</f>
        <v>0</v>
      </c>
      <c r="F59" s="36">
        <f>F58*F56</f>
        <v>0</v>
      </c>
      <c r="G59" s="36">
        <f t="shared" ref="G59:L59" si="11">G58*G56</f>
        <v>4.2105263157894736E-2</v>
      </c>
      <c r="H59" s="36">
        <f t="shared" si="11"/>
        <v>0.51578947368421046</v>
      </c>
      <c r="I59" s="36">
        <f t="shared" si="11"/>
        <v>2.594736842105263</v>
      </c>
      <c r="J59" s="36">
        <f t="shared" si="11"/>
        <v>3.0947368421052635</v>
      </c>
      <c r="K59" s="36">
        <f t="shared" si="11"/>
        <v>8.715789473684211</v>
      </c>
      <c r="L59" s="36">
        <f t="shared" si="11"/>
        <v>24.142105263157898</v>
      </c>
      <c r="M59" s="37">
        <f>SUM(E59:L59)</f>
        <v>39.10526315789474</v>
      </c>
      <c r="N59" s="68"/>
      <c r="O59" s="94">
        <f>M59</f>
        <v>39.10526315789474</v>
      </c>
      <c r="P59" s="97">
        <f>D59</f>
        <v>2.1052631578947368E-2</v>
      </c>
      <c r="Q59" s="69">
        <f>O59/P59</f>
        <v>1857.5000000000002</v>
      </c>
      <c r="R59" s="17"/>
      <c r="V59" s="120"/>
      <c r="W59" s="120"/>
      <c r="X59" s="120"/>
      <c r="Y59" s="120"/>
      <c r="Z59" s="120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</row>
    <row r="60" spans="2:121" ht="13.5" thickBot="1" x14ac:dyDescent="0.25">
      <c r="B60" s="17"/>
      <c r="C60" s="19"/>
      <c r="D60" s="25" t="s">
        <v>12</v>
      </c>
      <c r="E60" s="26">
        <f>E42-E42</f>
        <v>0</v>
      </c>
      <c r="F60" s="26">
        <f>F42-E42</f>
        <v>0.5</v>
      </c>
      <c r="G60" s="26">
        <f>G42-E42</f>
        <v>2.5</v>
      </c>
      <c r="H60" s="26">
        <f>H42-E42</f>
        <v>7.5</v>
      </c>
      <c r="I60" s="26">
        <f>I42-E42</f>
        <v>15</v>
      </c>
      <c r="J60" s="26">
        <f>J42-E42</f>
        <v>25</v>
      </c>
      <c r="K60" s="26">
        <f>K42-E42</f>
        <v>35</v>
      </c>
      <c r="L60" s="26">
        <f>L42-E42</f>
        <v>70</v>
      </c>
      <c r="M60" s="27"/>
      <c r="N60" s="40"/>
      <c r="O60" s="28"/>
      <c r="P60" s="28"/>
      <c r="Q60" s="29"/>
      <c r="R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</row>
    <row r="61" spans="2:121" x14ac:dyDescent="0.2">
      <c r="B61" s="194" t="s">
        <v>35</v>
      </c>
      <c r="C61" s="19"/>
      <c r="D61" s="39"/>
      <c r="E61" s="3">
        <v>1</v>
      </c>
      <c r="F61" s="4">
        <v>5</v>
      </c>
      <c r="G61" s="4">
        <v>8</v>
      </c>
      <c r="H61" s="4">
        <v>18</v>
      </c>
      <c r="I61" s="4">
        <v>16</v>
      </c>
      <c r="J61" s="4">
        <v>15</v>
      </c>
      <c r="K61" s="4">
        <v>16</v>
      </c>
      <c r="L61" s="5">
        <v>15</v>
      </c>
      <c r="M61" s="6">
        <v>94</v>
      </c>
      <c r="N61" s="18"/>
      <c r="O61" s="89" t="s">
        <v>57</v>
      </c>
      <c r="P61" s="99" t="s">
        <v>58</v>
      </c>
      <c r="Q61" s="31"/>
      <c r="AA61" s="4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</row>
    <row r="62" spans="2:121" ht="13.5" thickBot="1" x14ac:dyDescent="0.25">
      <c r="B62" s="195"/>
      <c r="C62" s="19"/>
      <c r="D62" s="32" t="s">
        <v>13</v>
      </c>
      <c r="E62" s="7">
        <v>1.0638297872340425E-2</v>
      </c>
      <c r="F62" s="8">
        <v>5.3191489361702128E-2</v>
      </c>
      <c r="G62" s="8">
        <v>8.5106382978723402E-2</v>
      </c>
      <c r="H62" s="8">
        <v>0.19148936170212766</v>
      </c>
      <c r="I62" s="8">
        <v>0.1702127659574468</v>
      </c>
      <c r="J62" s="8">
        <v>0.15957446808510639</v>
      </c>
      <c r="K62" s="8">
        <v>0.1702127659574468</v>
      </c>
      <c r="L62" s="9">
        <v>0.15957446808510639</v>
      </c>
      <c r="M62" s="10">
        <v>1</v>
      </c>
      <c r="N62" s="18"/>
      <c r="O62" s="33" t="s">
        <v>10</v>
      </c>
      <c r="P62" s="33" t="s">
        <v>11</v>
      </c>
      <c r="Q62" s="34" t="s">
        <v>9</v>
      </c>
      <c r="V62" s="131">
        <v>0</v>
      </c>
      <c r="W62" s="134">
        <v>0.01</v>
      </c>
      <c r="X62" s="134">
        <v>0.02</v>
      </c>
      <c r="Y62" s="134">
        <v>0.03</v>
      </c>
      <c r="Z62" s="134">
        <v>0.04</v>
      </c>
      <c r="AA62" s="134">
        <v>0.05</v>
      </c>
      <c r="AB62" s="134">
        <v>0.06</v>
      </c>
      <c r="AC62" s="134">
        <v>7.0000000000000007E-2</v>
      </c>
      <c r="AD62" s="134">
        <v>0.08</v>
      </c>
      <c r="AE62" s="134">
        <v>0.09</v>
      </c>
      <c r="AF62" s="134">
        <v>0.1</v>
      </c>
      <c r="AG62" s="134">
        <v>0.11</v>
      </c>
      <c r="AH62" s="134">
        <v>0.12</v>
      </c>
      <c r="AI62" s="134">
        <v>0.13</v>
      </c>
      <c r="AJ62" s="134">
        <v>0.14000000000000001</v>
      </c>
      <c r="AK62" s="134">
        <v>0.15</v>
      </c>
      <c r="AL62" s="134">
        <v>0.16</v>
      </c>
      <c r="AM62" s="134">
        <v>0.17</v>
      </c>
      <c r="AN62" s="134">
        <v>0.18</v>
      </c>
      <c r="AO62" s="134">
        <v>0.19</v>
      </c>
      <c r="AP62" s="134">
        <v>0.2</v>
      </c>
      <c r="AQ62" s="134">
        <v>0.21</v>
      </c>
      <c r="AR62" s="134">
        <v>0.22</v>
      </c>
      <c r="AS62" s="134">
        <v>0.23</v>
      </c>
      <c r="AT62" s="134">
        <v>0.24</v>
      </c>
      <c r="AU62" s="133">
        <v>0.25</v>
      </c>
      <c r="AV62" s="134">
        <v>0.26</v>
      </c>
      <c r="AW62" s="134">
        <v>0.27</v>
      </c>
      <c r="AX62" s="134">
        <v>0.28000000000000003</v>
      </c>
      <c r="AY62" s="134">
        <v>0.28999999999999998</v>
      </c>
      <c r="AZ62" s="134">
        <v>0.3</v>
      </c>
      <c r="BA62" s="134">
        <v>0.31</v>
      </c>
      <c r="BB62" s="134">
        <v>0.32</v>
      </c>
      <c r="BC62" s="134">
        <v>0.33</v>
      </c>
      <c r="BD62" s="134">
        <v>0.34</v>
      </c>
      <c r="BE62" s="134">
        <v>0.35</v>
      </c>
      <c r="BF62" s="134">
        <v>0.36</v>
      </c>
      <c r="BG62" s="134">
        <v>0.37</v>
      </c>
      <c r="BH62" s="134">
        <v>0.38</v>
      </c>
      <c r="BI62" s="134">
        <v>0.39</v>
      </c>
      <c r="BJ62" s="134">
        <v>0.4</v>
      </c>
      <c r="BK62" s="134">
        <v>0.41</v>
      </c>
      <c r="BL62" s="134">
        <v>0.42</v>
      </c>
      <c r="BM62" s="134">
        <v>0.43</v>
      </c>
      <c r="BN62" s="134">
        <v>0.44</v>
      </c>
      <c r="BO62" s="134">
        <v>0.45</v>
      </c>
      <c r="BP62" s="134">
        <v>0.46</v>
      </c>
      <c r="BQ62" s="134">
        <v>0.47</v>
      </c>
      <c r="BR62" s="134">
        <v>0.48</v>
      </c>
      <c r="BS62" s="134">
        <v>0.49</v>
      </c>
      <c r="BT62" s="134">
        <v>0.5</v>
      </c>
      <c r="BU62" s="134">
        <v>0.51</v>
      </c>
      <c r="BV62" s="134">
        <v>0.52</v>
      </c>
      <c r="BW62" s="134">
        <v>0.53</v>
      </c>
      <c r="BX62" s="134">
        <v>0.54</v>
      </c>
      <c r="BY62" s="134">
        <v>0.55000000000000004</v>
      </c>
      <c r="BZ62" s="134">
        <v>0.56000000000000005</v>
      </c>
      <c r="CA62" s="134">
        <v>0.56999999999999995</v>
      </c>
      <c r="CB62" s="134">
        <v>0.57999999999999996</v>
      </c>
      <c r="CC62" s="134">
        <v>0.59</v>
      </c>
      <c r="CD62" s="134">
        <v>0.6</v>
      </c>
      <c r="CE62" s="134">
        <v>0.61</v>
      </c>
      <c r="CF62" s="134">
        <v>0.62</v>
      </c>
      <c r="CG62" s="134">
        <v>0.63</v>
      </c>
      <c r="CH62" s="134">
        <v>0.64</v>
      </c>
      <c r="CI62" s="134">
        <v>0.65</v>
      </c>
      <c r="CJ62" s="134">
        <v>0.66</v>
      </c>
      <c r="CK62" s="134">
        <v>0.67</v>
      </c>
      <c r="CL62" s="134">
        <v>0.68</v>
      </c>
      <c r="CM62" s="134">
        <v>0.69</v>
      </c>
      <c r="CN62" s="134">
        <v>0.7</v>
      </c>
      <c r="CO62" s="134">
        <v>0.71</v>
      </c>
      <c r="CP62" s="134">
        <v>0.72</v>
      </c>
      <c r="CQ62" s="134">
        <v>0.73</v>
      </c>
      <c r="CR62" s="134">
        <v>0.74</v>
      </c>
      <c r="CS62" s="134">
        <v>0.75</v>
      </c>
      <c r="CT62" s="134">
        <v>0.76</v>
      </c>
      <c r="CU62" s="134">
        <v>0.77</v>
      </c>
      <c r="CV62" s="134">
        <v>0.78</v>
      </c>
      <c r="CW62" s="134">
        <v>0.79</v>
      </c>
      <c r="CX62" s="134">
        <v>0.8</v>
      </c>
      <c r="CY62" s="134">
        <v>0.81</v>
      </c>
      <c r="CZ62" s="134">
        <v>0.82</v>
      </c>
      <c r="DA62" s="134">
        <v>0.83</v>
      </c>
      <c r="DB62" s="134">
        <v>0.84</v>
      </c>
      <c r="DC62" s="134">
        <v>0.85</v>
      </c>
      <c r="DD62" s="134">
        <v>0.86</v>
      </c>
      <c r="DE62" s="134">
        <v>0.87</v>
      </c>
      <c r="DF62" s="134">
        <v>0.88</v>
      </c>
      <c r="DG62" s="134">
        <v>0.89</v>
      </c>
      <c r="DH62" s="134">
        <v>0.9</v>
      </c>
      <c r="DI62" s="134">
        <v>0.91</v>
      </c>
      <c r="DJ62" s="134">
        <v>0.92</v>
      </c>
      <c r="DK62" s="134">
        <v>0.93</v>
      </c>
      <c r="DL62" s="134">
        <v>0.94</v>
      </c>
      <c r="DM62" s="134">
        <v>0.95</v>
      </c>
      <c r="DN62" s="134">
        <v>0.96</v>
      </c>
      <c r="DO62" s="134">
        <v>0.97</v>
      </c>
      <c r="DP62" s="134">
        <v>0.98</v>
      </c>
      <c r="DQ62" s="134">
        <v>0.99</v>
      </c>
    </row>
    <row r="63" spans="2:121" ht="13.5" thickBot="1" x14ac:dyDescent="0.25">
      <c r="B63" s="19"/>
      <c r="C63" s="19"/>
      <c r="D63" s="35">
        <f>E62</f>
        <v>1.0638297872340425E-2</v>
      </c>
      <c r="E63" s="36">
        <f>E62*E60</f>
        <v>0</v>
      </c>
      <c r="F63" s="36">
        <f>F62*F60</f>
        <v>2.6595744680851064E-2</v>
      </c>
      <c r="G63" s="36">
        <f t="shared" ref="G63:L63" si="12">G62*G60</f>
        <v>0.21276595744680851</v>
      </c>
      <c r="H63" s="36">
        <f t="shared" si="12"/>
        <v>1.4361702127659575</v>
      </c>
      <c r="I63" s="36">
        <f t="shared" si="12"/>
        <v>2.5531914893617023</v>
      </c>
      <c r="J63" s="36">
        <f t="shared" si="12"/>
        <v>3.9893617021276597</v>
      </c>
      <c r="K63" s="36">
        <f t="shared" si="12"/>
        <v>5.957446808510638</v>
      </c>
      <c r="L63" s="36">
        <f t="shared" si="12"/>
        <v>11.170212765957448</v>
      </c>
      <c r="M63" s="37">
        <f>SUM(E63:L63)</f>
        <v>25.345744680851066</v>
      </c>
      <c r="N63" s="68"/>
      <c r="O63" s="94">
        <f>M63</f>
        <v>25.345744680851066</v>
      </c>
      <c r="P63" s="97">
        <f>D63</f>
        <v>1.0638297872340425E-2</v>
      </c>
      <c r="Q63" s="69">
        <f>O63/P63</f>
        <v>2382.5000000000005</v>
      </c>
      <c r="V63" s="120"/>
      <c r="W63" s="120"/>
      <c r="X63" s="120"/>
      <c r="Y63" s="120"/>
      <c r="Z63" s="120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</row>
    <row r="64" spans="2:121" ht="13.5" thickBot="1" x14ac:dyDescent="0.25">
      <c r="B64" s="84"/>
      <c r="C64" s="19"/>
      <c r="D64" s="25" t="s">
        <v>12</v>
      </c>
      <c r="E64" s="26">
        <f>F42-E42</f>
        <v>0.5</v>
      </c>
      <c r="F64" s="26">
        <f>F42-F42</f>
        <v>0</v>
      </c>
      <c r="G64" s="26">
        <f>G42-F42</f>
        <v>2</v>
      </c>
      <c r="H64" s="26">
        <f>H42-F42</f>
        <v>7</v>
      </c>
      <c r="I64" s="26">
        <f>I42-F42</f>
        <v>14.5</v>
      </c>
      <c r="J64" s="26">
        <f>J42-F42</f>
        <v>24.5</v>
      </c>
      <c r="K64" s="26">
        <f>K42-6</f>
        <v>29</v>
      </c>
      <c r="L64" s="26">
        <f>L42-F42</f>
        <v>69.5</v>
      </c>
      <c r="M64" s="27"/>
      <c r="N64" s="40"/>
      <c r="O64" s="28"/>
      <c r="P64" s="28"/>
      <c r="Q64" s="29"/>
      <c r="R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</row>
    <row r="65" spans="2:121" x14ac:dyDescent="0.2">
      <c r="B65" s="190" t="s">
        <v>36</v>
      </c>
      <c r="C65" s="19"/>
      <c r="D65" s="39"/>
      <c r="E65" s="11">
        <v>2</v>
      </c>
      <c r="F65" s="12">
        <v>3</v>
      </c>
      <c r="G65" s="4">
        <v>8</v>
      </c>
      <c r="H65" s="4">
        <v>5</v>
      </c>
      <c r="I65" s="4">
        <v>2</v>
      </c>
      <c r="J65" s="4">
        <v>11</v>
      </c>
      <c r="K65" s="4">
        <v>15</v>
      </c>
      <c r="L65" s="5">
        <v>49</v>
      </c>
      <c r="M65" s="6">
        <v>95</v>
      </c>
      <c r="N65" s="18"/>
      <c r="O65" s="89" t="s">
        <v>57</v>
      </c>
      <c r="P65" s="99" t="s">
        <v>58</v>
      </c>
      <c r="Q65" s="31"/>
      <c r="AA65" s="4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</row>
    <row r="66" spans="2:121" ht="13.5" thickBot="1" x14ac:dyDescent="0.25">
      <c r="B66" s="191"/>
      <c r="D66" s="32" t="s">
        <v>13</v>
      </c>
      <c r="E66" s="14">
        <v>0</v>
      </c>
      <c r="F66" s="15">
        <v>0</v>
      </c>
      <c r="G66" s="8">
        <v>0.10714285714285714</v>
      </c>
      <c r="H66" s="8">
        <v>0.14285714285714285</v>
      </c>
      <c r="I66" s="8">
        <v>0.10714285714285714</v>
      </c>
      <c r="J66" s="8">
        <v>7.1428571428571425E-2</v>
      </c>
      <c r="K66" s="8">
        <v>0.10714285714285714</v>
      </c>
      <c r="L66" s="9">
        <v>0.4642857142857143</v>
      </c>
      <c r="M66" s="10">
        <v>1</v>
      </c>
      <c r="N66" s="18"/>
      <c r="O66" s="33" t="s">
        <v>10</v>
      </c>
      <c r="P66" s="33" t="s">
        <v>11</v>
      </c>
      <c r="Q66" s="34" t="s">
        <v>9</v>
      </c>
      <c r="V66" s="134">
        <f>V56:PE56%</f>
        <v>0</v>
      </c>
      <c r="W66" s="131">
        <v>0.01</v>
      </c>
      <c r="X66" s="134">
        <v>0.02</v>
      </c>
      <c r="Y66" s="134">
        <v>0.03</v>
      </c>
      <c r="Z66" s="134">
        <v>0.04</v>
      </c>
      <c r="AA66" s="134">
        <v>0.05</v>
      </c>
      <c r="AB66" s="134">
        <v>0.06</v>
      </c>
      <c r="AC66" s="134">
        <v>7.0000000000000007E-2</v>
      </c>
      <c r="AD66" s="134">
        <v>0.08</v>
      </c>
      <c r="AE66" s="134">
        <v>0.09</v>
      </c>
      <c r="AF66" s="134">
        <v>0.1</v>
      </c>
      <c r="AG66" s="134">
        <v>0.11</v>
      </c>
      <c r="AH66" s="134">
        <v>0.12</v>
      </c>
      <c r="AI66" s="134">
        <v>0.13</v>
      </c>
      <c r="AJ66" s="134">
        <v>0.14000000000000001</v>
      </c>
      <c r="AK66" s="134">
        <v>0.15</v>
      </c>
      <c r="AL66" s="134">
        <v>0.16</v>
      </c>
      <c r="AM66" s="134">
        <v>0.17</v>
      </c>
      <c r="AN66" s="134">
        <v>0.18</v>
      </c>
      <c r="AO66" s="134">
        <v>0.19</v>
      </c>
      <c r="AP66" s="134">
        <v>0.2</v>
      </c>
      <c r="AQ66" s="133">
        <v>0.21</v>
      </c>
      <c r="AR66" s="134">
        <v>0.22</v>
      </c>
      <c r="AS66" s="134">
        <v>0.23</v>
      </c>
      <c r="AT66" s="134">
        <v>0.24</v>
      </c>
      <c r="AU66" s="134">
        <v>0.25</v>
      </c>
      <c r="AV66" s="134">
        <v>0.26</v>
      </c>
      <c r="AW66" s="134">
        <v>0.27</v>
      </c>
      <c r="AX66" s="134">
        <v>0.28000000000000003</v>
      </c>
      <c r="AY66" s="134">
        <v>0.28999999999999998</v>
      </c>
      <c r="AZ66" s="134">
        <v>0.3</v>
      </c>
      <c r="BA66" s="134">
        <v>0.31</v>
      </c>
      <c r="BB66" s="134">
        <v>0.32</v>
      </c>
      <c r="BC66" s="134">
        <v>0.33</v>
      </c>
      <c r="BD66" s="134">
        <v>0.34</v>
      </c>
      <c r="BE66" s="134">
        <v>0.35</v>
      </c>
      <c r="BF66" s="134">
        <v>0.36</v>
      </c>
      <c r="BG66" s="134">
        <v>0.37</v>
      </c>
      <c r="BH66" s="134">
        <v>0.38</v>
      </c>
      <c r="BI66" s="134">
        <v>0.39</v>
      </c>
      <c r="BJ66" s="134">
        <v>0.4</v>
      </c>
      <c r="BK66" s="134">
        <v>0.41</v>
      </c>
      <c r="BL66" s="134">
        <v>0.42</v>
      </c>
      <c r="BM66" s="134">
        <v>0.43</v>
      </c>
      <c r="BN66" s="134">
        <v>0.44</v>
      </c>
      <c r="BO66" s="134">
        <v>0.45</v>
      </c>
      <c r="BP66" s="134">
        <v>0.46</v>
      </c>
      <c r="BQ66" s="134">
        <v>0.47</v>
      </c>
      <c r="BR66" s="134">
        <v>0.48</v>
      </c>
      <c r="BS66" s="134">
        <v>0.49</v>
      </c>
      <c r="BT66" s="134">
        <v>0.5</v>
      </c>
      <c r="BU66" s="134">
        <v>0.51</v>
      </c>
      <c r="BV66" s="134">
        <v>0.52</v>
      </c>
      <c r="BW66" s="134">
        <v>0.53</v>
      </c>
      <c r="BX66" s="134">
        <v>0.54</v>
      </c>
      <c r="BY66" s="134">
        <v>0.55000000000000004</v>
      </c>
      <c r="BZ66" s="134">
        <v>0.56000000000000005</v>
      </c>
      <c r="CA66" s="134">
        <v>0.56999999999999995</v>
      </c>
      <c r="CB66" s="134">
        <v>0.57999999999999996</v>
      </c>
      <c r="CC66" s="134">
        <v>0.59</v>
      </c>
      <c r="CD66" s="134">
        <v>0.6</v>
      </c>
      <c r="CE66" s="134">
        <v>0.61</v>
      </c>
      <c r="CF66" s="134">
        <v>0.62</v>
      </c>
      <c r="CG66" s="134">
        <v>0.63</v>
      </c>
      <c r="CH66" s="134">
        <v>0.64</v>
      </c>
      <c r="CI66" s="134">
        <v>0.65</v>
      </c>
      <c r="CJ66" s="134">
        <v>0.66</v>
      </c>
      <c r="CK66" s="134">
        <v>0.67</v>
      </c>
      <c r="CL66" s="134">
        <v>0.68</v>
      </c>
      <c r="CM66" s="134">
        <v>0.69</v>
      </c>
      <c r="CN66" s="134">
        <v>0.7</v>
      </c>
      <c r="CO66" s="134">
        <v>0.71</v>
      </c>
      <c r="CP66" s="134">
        <v>0.72</v>
      </c>
      <c r="CQ66" s="134">
        <v>0.73</v>
      </c>
      <c r="CR66" s="134">
        <v>0.74</v>
      </c>
      <c r="CS66" s="134">
        <v>0.75</v>
      </c>
      <c r="CT66" s="134">
        <v>0.76</v>
      </c>
      <c r="CU66" s="134">
        <v>0.77</v>
      </c>
      <c r="CV66" s="134">
        <v>0.78</v>
      </c>
      <c r="CW66" s="134">
        <v>0.79</v>
      </c>
      <c r="CX66" s="134">
        <v>0.8</v>
      </c>
      <c r="CY66" s="134">
        <v>0.81</v>
      </c>
      <c r="CZ66" s="134">
        <v>0.82</v>
      </c>
      <c r="DA66" s="134">
        <v>0.83</v>
      </c>
      <c r="DB66" s="134">
        <v>0.84</v>
      </c>
      <c r="DC66" s="134">
        <v>0.85</v>
      </c>
      <c r="DD66" s="134">
        <v>0.86</v>
      </c>
      <c r="DE66" s="134">
        <v>0.87</v>
      </c>
      <c r="DF66" s="134">
        <v>0.88</v>
      </c>
      <c r="DG66" s="134">
        <v>0.89</v>
      </c>
      <c r="DH66" s="134">
        <v>0.9</v>
      </c>
      <c r="DI66" s="134">
        <v>0.91</v>
      </c>
      <c r="DJ66" s="134">
        <v>0.92</v>
      </c>
      <c r="DK66" s="134">
        <v>0.93</v>
      </c>
      <c r="DL66" s="134">
        <v>0.94</v>
      </c>
      <c r="DM66" s="134">
        <v>0.95</v>
      </c>
      <c r="DN66" s="134">
        <v>0.96</v>
      </c>
      <c r="DO66" s="134">
        <v>0.97</v>
      </c>
      <c r="DP66" s="134">
        <v>0.98</v>
      </c>
      <c r="DQ66" s="134">
        <v>0.99</v>
      </c>
    </row>
    <row r="67" spans="2:121" ht="13.5" thickBot="1" x14ac:dyDescent="0.25">
      <c r="B67" s="19"/>
      <c r="D67" s="35">
        <f>G66</f>
        <v>0.10714285714285714</v>
      </c>
      <c r="E67" s="36">
        <f>E66*E64</f>
        <v>0</v>
      </c>
      <c r="F67" s="36">
        <f>F66*F64</f>
        <v>0</v>
      </c>
      <c r="G67" s="36">
        <f t="shared" ref="G67:L67" si="13">G66*G64</f>
        <v>0.21428571428571427</v>
      </c>
      <c r="H67" s="36">
        <f t="shared" si="13"/>
        <v>1</v>
      </c>
      <c r="I67" s="36">
        <f t="shared" si="13"/>
        <v>1.5535714285714284</v>
      </c>
      <c r="J67" s="36">
        <f t="shared" si="13"/>
        <v>1.75</v>
      </c>
      <c r="K67" s="36">
        <f t="shared" si="13"/>
        <v>3.1071428571428568</v>
      </c>
      <c r="L67" s="36">
        <f t="shared" si="13"/>
        <v>32.267857142857146</v>
      </c>
      <c r="M67" s="37">
        <f>SUM(E67:L67)</f>
        <v>39.892857142857146</v>
      </c>
      <c r="N67" s="68"/>
      <c r="O67" s="94">
        <f>M67</f>
        <v>39.892857142857146</v>
      </c>
      <c r="P67" s="97">
        <f>D67</f>
        <v>0.10714285714285714</v>
      </c>
      <c r="Q67" s="69">
        <f>O67/P67</f>
        <v>372.33333333333337</v>
      </c>
      <c r="R67" s="20"/>
      <c r="V67" s="120"/>
      <c r="W67" s="120"/>
      <c r="X67" s="120"/>
      <c r="Y67" s="120"/>
      <c r="Z67" s="120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</row>
    <row r="68" spans="2:121" ht="13.5" thickBot="1" x14ac:dyDescent="0.25">
      <c r="B68" s="19"/>
      <c r="D68" s="25" t="s">
        <v>12</v>
      </c>
      <c r="E68" s="26">
        <f>E42-E42</f>
        <v>0</v>
      </c>
      <c r="F68" s="26">
        <f>F42-E42</f>
        <v>0.5</v>
      </c>
      <c r="G68" s="26">
        <f>G42-E42</f>
        <v>2.5</v>
      </c>
      <c r="H68" s="26">
        <f>H42-E42</f>
        <v>7.5</v>
      </c>
      <c r="I68" s="26">
        <f>I42-E42</f>
        <v>15</v>
      </c>
      <c r="J68" s="26">
        <f>J42-E42</f>
        <v>25</v>
      </c>
      <c r="K68" s="26">
        <f>K42-E42</f>
        <v>35</v>
      </c>
      <c r="L68" s="26">
        <f>L42-E42</f>
        <v>70</v>
      </c>
      <c r="M68" s="27"/>
      <c r="N68" s="28"/>
      <c r="O68" s="28"/>
      <c r="P68" s="28"/>
      <c r="Q68" s="29"/>
      <c r="AA68" s="4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</row>
    <row r="69" spans="2:121" x14ac:dyDescent="0.2">
      <c r="B69" s="190" t="s">
        <v>37</v>
      </c>
      <c r="D69" s="39"/>
      <c r="E69" s="3">
        <v>2</v>
      </c>
      <c r="F69" s="4">
        <v>7</v>
      </c>
      <c r="G69" s="4">
        <v>15</v>
      </c>
      <c r="H69" s="4">
        <v>19</v>
      </c>
      <c r="I69" s="4">
        <v>14</v>
      </c>
      <c r="J69" s="4">
        <v>16</v>
      </c>
      <c r="K69" s="4">
        <v>13</v>
      </c>
      <c r="L69" s="5">
        <v>9</v>
      </c>
      <c r="M69" s="6">
        <v>95</v>
      </c>
      <c r="N69" s="18"/>
      <c r="O69" s="89" t="s">
        <v>57</v>
      </c>
      <c r="P69" s="99" t="s">
        <v>58</v>
      </c>
      <c r="Q69" s="31"/>
      <c r="AA69" s="4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</row>
    <row r="70" spans="2:121" ht="13.5" thickBot="1" x14ac:dyDescent="0.25">
      <c r="B70" s="191"/>
      <c r="D70" s="32" t="s">
        <v>13</v>
      </c>
      <c r="E70" s="7">
        <v>2.1052631578947368E-2</v>
      </c>
      <c r="F70" s="8">
        <v>7.3684210526315783E-2</v>
      </c>
      <c r="G70" s="8">
        <v>0.15789473684210525</v>
      </c>
      <c r="H70" s="8">
        <v>0.2</v>
      </c>
      <c r="I70" s="8">
        <v>0.14736842105263157</v>
      </c>
      <c r="J70" s="8">
        <v>0.16842105263157894</v>
      </c>
      <c r="K70" s="8">
        <v>0.1368421052631579</v>
      </c>
      <c r="L70" s="9">
        <v>9.4736842105263161E-2</v>
      </c>
      <c r="M70" s="10">
        <v>0.99999999999999989</v>
      </c>
      <c r="N70" s="18"/>
      <c r="O70" s="33" t="s">
        <v>10</v>
      </c>
      <c r="P70" s="33" t="s">
        <v>11</v>
      </c>
      <c r="Q70" s="34" t="s">
        <v>9</v>
      </c>
      <c r="V70" s="131">
        <v>0</v>
      </c>
      <c r="W70" s="134">
        <v>0.01</v>
      </c>
      <c r="X70" s="134">
        <v>0.02</v>
      </c>
      <c r="Y70" s="134">
        <v>0.03</v>
      </c>
      <c r="Z70" s="134">
        <v>0.04</v>
      </c>
      <c r="AA70" s="134">
        <v>0.05</v>
      </c>
      <c r="AB70" s="134">
        <v>0.06</v>
      </c>
      <c r="AC70" s="134">
        <v>7.0000000000000007E-2</v>
      </c>
      <c r="AD70" s="134">
        <v>0.08</v>
      </c>
      <c r="AE70" s="134">
        <v>0.09</v>
      </c>
      <c r="AF70" s="134">
        <v>0.1</v>
      </c>
      <c r="AG70" s="134">
        <v>0.11</v>
      </c>
      <c r="AH70" s="134">
        <v>0.12</v>
      </c>
      <c r="AI70" s="134">
        <v>0.13</v>
      </c>
      <c r="AJ70" s="134">
        <v>0.14000000000000001</v>
      </c>
      <c r="AK70" s="134">
        <v>0.15</v>
      </c>
      <c r="AL70" s="134">
        <v>0.16</v>
      </c>
      <c r="AM70" s="134">
        <v>0.17</v>
      </c>
      <c r="AN70" s="134">
        <v>0.18</v>
      </c>
      <c r="AO70" s="134">
        <v>0.19</v>
      </c>
      <c r="AP70" s="133">
        <v>0.2</v>
      </c>
      <c r="AQ70" s="134">
        <v>0.21</v>
      </c>
      <c r="AR70" s="134">
        <v>0.22</v>
      </c>
      <c r="AS70" s="134">
        <v>0.23</v>
      </c>
      <c r="AT70" s="134">
        <v>0.24</v>
      </c>
      <c r="AU70" s="134">
        <v>0.25</v>
      </c>
      <c r="AV70" s="134">
        <v>0.26</v>
      </c>
      <c r="AW70" s="134">
        <v>0.27</v>
      </c>
      <c r="AX70" s="134">
        <v>0.28000000000000003</v>
      </c>
      <c r="AY70" s="134">
        <v>0.28999999999999998</v>
      </c>
      <c r="AZ70" s="134">
        <v>0.3</v>
      </c>
      <c r="BA70" s="134">
        <v>0.31</v>
      </c>
      <c r="BB70" s="134">
        <v>0.32</v>
      </c>
      <c r="BC70" s="134">
        <v>0.33</v>
      </c>
      <c r="BD70" s="134">
        <v>0.34</v>
      </c>
      <c r="BE70" s="134">
        <v>0.35</v>
      </c>
      <c r="BF70" s="134">
        <v>0.36</v>
      </c>
      <c r="BG70" s="134">
        <v>0.37</v>
      </c>
      <c r="BH70" s="134">
        <v>0.38</v>
      </c>
      <c r="BI70" s="134">
        <v>0.39</v>
      </c>
      <c r="BJ70" s="134">
        <v>0.4</v>
      </c>
      <c r="BK70" s="134">
        <v>0.41</v>
      </c>
      <c r="BL70" s="134">
        <v>0.42</v>
      </c>
      <c r="BM70" s="134">
        <v>0.43</v>
      </c>
      <c r="BN70" s="134">
        <v>0.44</v>
      </c>
      <c r="BO70" s="134">
        <v>0.45</v>
      </c>
      <c r="BP70" s="134">
        <v>0.46</v>
      </c>
      <c r="BQ70" s="134">
        <v>0.47</v>
      </c>
      <c r="BR70" s="134">
        <v>0.48</v>
      </c>
      <c r="BS70" s="134">
        <v>0.49</v>
      </c>
      <c r="BT70" s="134">
        <v>0.5</v>
      </c>
      <c r="BU70" s="134">
        <v>0.51</v>
      </c>
      <c r="BV70" s="134">
        <v>0.52</v>
      </c>
      <c r="BW70" s="134">
        <v>0.53</v>
      </c>
      <c r="BX70" s="134">
        <v>0.54</v>
      </c>
      <c r="BY70" s="134">
        <v>0.55000000000000004</v>
      </c>
      <c r="BZ70" s="134">
        <v>0.56000000000000005</v>
      </c>
      <c r="CA70" s="134">
        <v>0.56999999999999995</v>
      </c>
      <c r="CB70" s="134">
        <v>0.57999999999999996</v>
      </c>
      <c r="CC70" s="134">
        <v>0.59</v>
      </c>
      <c r="CD70" s="134">
        <v>0.6</v>
      </c>
      <c r="CE70" s="134">
        <v>0.61</v>
      </c>
      <c r="CF70" s="134">
        <v>0.62</v>
      </c>
      <c r="CG70" s="134">
        <v>0.63</v>
      </c>
      <c r="CH70" s="134">
        <v>0.64</v>
      </c>
      <c r="CI70" s="134">
        <v>0.65</v>
      </c>
      <c r="CJ70" s="134">
        <v>0.66</v>
      </c>
      <c r="CK70" s="134">
        <v>0.67</v>
      </c>
      <c r="CL70" s="134">
        <v>0.68</v>
      </c>
      <c r="CM70" s="134">
        <v>0.69</v>
      </c>
      <c r="CN70" s="134">
        <v>0.7</v>
      </c>
      <c r="CO70" s="134">
        <v>0.71</v>
      </c>
      <c r="CP70" s="134">
        <v>0.72</v>
      </c>
      <c r="CQ70" s="134">
        <v>0.73</v>
      </c>
      <c r="CR70" s="134">
        <v>0.74</v>
      </c>
      <c r="CS70" s="134">
        <v>0.75</v>
      </c>
      <c r="CT70" s="134">
        <v>0.76</v>
      </c>
      <c r="CU70" s="134">
        <v>0.77</v>
      </c>
      <c r="CV70" s="134">
        <v>0.78</v>
      </c>
      <c r="CW70" s="134">
        <v>0.79</v>
      </c>
      <c r="CX70" s="134">
        <v>0.8</v>
      </c>
      <c r="CY70" s="134">
        <v>0.81</v>
      </c>
      <c r="CZ70" s="134">
        <v>0.82</v>
      </c>
      <c r="DA70" s="134">
        <v>0.83</v>
      </c>
      <c r="DB70" s="134">
        <v>0.84</v>
      </c>
      <c r="DC70" s="134">
        <v>0.85</v>
      </c>
      <c r="DD70" s="134">
        <v>0.86</v>
      </c>
      <c r="DE70" s="134">
        <v>0.87</v>
      </c>
      <c r="DF70" s="134">
        <v>0.88</v>
      </c>
      <c r="DG70" s="134">
        <v>0.89</v>
      </c>
      <c r="DH70" s="134">
        <v>0.9</v>
      </c>
      <c r="DI70" s="134">
        <v>0.91</v>
      </c>
      <c r="DJ70" s="134">
        <v>0.92</v>
      </c>
      <c r="DK70" s="134">
        <v>0.93</v>
      </c>
      <c r="DL70" s="134">
        <v>0.94</v>
      </c>
      <c r="DM70" s="134">
        <v>0.95</v>
      </c>
      <c r="DN70" s="134">
        <v>0.96</v>
      </c>
      <c r="DO70" s="134">
        <v>0.97</v>
      </c>
      <c r="DP70" s="134">
        <v>0.98</v>
      </c>
      <c r="DQ70" s="134">
        <v>0.99</v>
      </c>
    </row>
    <row r="71" spans="2:121" ht="13.5" thickBot="1" x14ac:dyDescent="0.25">
      <c r="B71" s="19"/>
      <c r="D71" s="35">
        <f>E70</f>
        <v>2.1052631578947368E-2</v>
      </c>
      <c r="E71" s="36">
        <f>E70*E68</f>
        <v>0</v>
      </c>
      <c r="F71" s="36">
        <f>F70*F68</f>
        <v>3.6842105263157891E-2</v>
      </c>
      <c r="G71" s="36">
        <f t="shared" ref="G71:L71" si="14">G70*G68</f>
        <v>0.39473684210526316</v>
      </c>
      <c r="H71" s="36">
        <f t="shared" si="14"/>
        <v>1.5</v>
      </c>
      <c r="I71" s="36">
        <f t="shared" si="14"/>
        <v>2.2105263157894735</v>
      </c>
      <c r="J71" s="36">
        <f t="shared" si="14"/>
        <v>4.2105263157894735</v>
      </c>
      <c r="K71" s="36">
        <f t="shared" si="14"/>
        <v>4.7894736842105265</v>
      </c>
      <c r="L71" s="36">
        <f t="shared" si="14"/>
        <v>6.6315789473684212</v>
      </c>
      <c r="M71" s="37">
        <f>SUM(E71:L71)</f>
        <v>19.773684210526316</v>
      </c>
      <c r="N71" s="68"/>
      <c r="O71" s="94">
        <f>M71</f>
        <v>19.773684210526316</v>
      </c>
      <c r="P71" s="97">
        <f>D71</f>
        <v>2.1052631578947368E-2</v>
      </c>
      <c r="Q71" s="69">
        <f>O71/P71</f>
        <v>939.25</v>
      </c>
      <c r="V71" s="120"/>
      <c r="W71" s="120"/>
      <c r="X71" s="120"/>
      <c r="Y71" s="120"/>
      <c r="Z71" s="120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</row>
    <row r="72" spans="2:121" ht="13.5" thickBot="1" x14ac:dyDescent="0.25">
      <c r="B72" s="19"/>
      <c r="D72" s="25" t="s">
        <v>12</v>
      </c>
      <c r="E72" s="26">
        <f>E42-E42</f>
        <v>0</v>
      </c>
      <c r="F72" s="26">
        <f>F42-E42</f>
        <v>0.5</v>
      </c>
      <c r="G72" s="26">
        <f>G42-E42</f>
        <v>2.5</v>
      </c>
      <c r="H72" s="26">
        <f>H42-E72</f>
        <v>7.5</v>
      </c>
      <c r="I72" s="26">
        <f>I42-E42</f>
        <v>15</v>
      </c>
      <c r="J72" s="26">
        <f>J42-E42</f>
        <v>25</v>
      </c>
      <c r="K72" s="26">
        <f>K42-E42</f>
        <v>35</v>
      </c>
      <c r="L72" s="26">
        <f>L42-E42</f>
        <v>70</v>
      </c>
      <c r="M72" s="27"/>
      <c r="N72" s="27"/>
      <c r="O72" s="28"/>
      <c r="P72" s="28"/>
      <c r="Q72" s="29"/>
      <c r="R72" s="2"/>
      <c r="AA72" s="4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</row>
    <row r="73" spans="2:121" x14ac:dyDescent="0.2">
      <c r="B73" s="190" t="s">
        <v>38</v>
      </c>
      <c r="D73" s="39"/>
      <c r="E73" s="22">
        <v>0</v>
      </c>
      <c r="F73" s="11">
        <v>5</v>
      </c>
      <c r="G73" s="4">
        <v>8</v>
      </c>
      <c r="H73" s="4">
        <v>9</v>
      </c>
      <c r="I73" s="4">
        <v>1</v>
      </c>
      <c r="J73" s="4">
        <v>3</v>
      </c>
      <c r="K73" s="4">
        <v>15</v>
      </c>
      <c r="L73" s="5">
        <v>53</v>
      </c>
      <c r="M73" s="6">
        <v>94</v>
      </c>
      <c r="N73" s="18"/>
      <c r="O73" s="89" t="s">
        <v>57</v>
      </c>
      <c r="P73" s="99" t="s">
        <v>58</v>
      </c>
      <c r="Q73" s="31"/>
      <c r="AA73" s="49"/>
      <c r="AB73" s="49"/>
      <c r="AC73" s="49"/>
      <c r="AD73" s="4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</row>
    <row r="74" spans="2:121" ht="13.5" thickBot="1" x14ac:dyDescent="0.25">
      <c r="B74" s="191"/>
      <c r="D74" s="32" t="s">
        <v>13</v>
      </c>
      <c r="E74" s="23">
        <v>0</v>
      </c>
      <c r="F74" s="24">
        <v>5.3191489361702128E-2</v>
      </c>
      <c r="G74" s="8">
        <v>8.5106382978723402E-2</v>
      </c>
      <c r="H74" s="8">
        <v>9.5744680851063829E-2</v>
      </c>
      <c r="I74" s="8">
        <v>1.0638297872340425E-2</v>
      </c>
      <c r="J74" s="8">
        <v>3.1914893617021274E-2</v>
      </c>
      <c r="K74" s="8">
        <v>0.15957446808510639</v>
      </c>
      <c r="L74" s="9">
        <v>0.56382978723404253</v>
      </c>
      <c r="M74" s="10">
        <v>1</v>
      </c>
      <c r="N74" s="18"/>
      <c r="O74" s="33" t="s">
        <v>10</v>
      </c>
      <c r="P74" s="33" t="s">
        <v>11</v>
      </c>
      <c r="Q74" s="34" t="s">
        <v>9</v>
      </c>
      <c r="V74" s="131">
        <v>0</v>
      </c>
      <c r="W74" s="134">
        <v>0.01</v>
      </c>
      <c r="X74" s="134">
        <v>0.02</v>
      </c>
      <c r="Y74" s="134">
        <v>0.03</v>
      </c>
      <c r="Z74" s="134">
        <v>0.04</v>
      </c>
      <c r="AA74" s="134">
        <v>0.05</v>
      </c>
      <c r="AB74" s="134">
        <v>0.06</v>
      </c>
      <c r="AC74" s="134">
        <v>7.0000000000000007E-2</v>
      </c>
      <c r="AD74" s="134">
        <v>0.08</v>
      </c>
      <c r="AE74" s="134">
        <v>0.09</v>
      </c>
      <c r="AF74" s="134">
        <v>0.1</v>
      </c>
      <c r="AG74" s="134">
        <v>0.11</v>
      </c>
      <c r="AH74" s="134">
        <v>0.12</v>
      </c>
      <c r="AI74" s="134">
        <v>0.13</v>
      </c>
      <c r="AJ74" s="134">
        <v>0.14000000000000001</v>
      </c>
      <c r="AK74" s="134">
        <v>0.15</v>
      </c>
      <c r="AL74" s="134">
        <v>0.16</v>
      </c>
      <c r="AM74" s="134">
        <v>0.17</v>
      </c>
      <c r="AN74" s="134">
        <v>0.18</v>
      </c>
      <c r="AO74" s="134">
        <v>0.19</v>
      </c>
      <c r="AP74" s="134">
        <v>0.2</v>
      </c>
      <c r="AQ74" s="134">
        <v>0.21</v>
      </c>
      <c r="AR74" s="134">
        <v>0.22</v>
      </c>
      <c r="AS74" s="134">
        <v>0.23</v>
      </c>
      <c r="AT74" s="134">
        <v>0.24</v>
      </c>
      <c r="AU74" s="134">
        <v>0.25</v>
      </c>
      <c r="AV74" s="134">
        <v>0.26</v>
      </c>
      <c r="AW74" s="134">
        <v>0.27</v>
      </c>
      <c r="AX74" s="134">
        <v>0.28000000000000003</v>
      </c>
      <c r="AY74" s="134">
        <v>0.28999999999999998</v>
      </c>
      <c r="AZ74" s="134">
        <v>0.3</v>
      </c>
      <c r="BA74" s="134">
        <v>0.31</v>
      </c>
      <c r="BB74" s="134">
        <v>0.32</v>
      </c>
      <c r="BC74" s="134">
        <v>0.33</v>
      </c>
      <c r="BD74" s="134">
        <v>0.34</v>
      </c>
      <c r="BE74" s="134">
        <v>0.35</v>
      </c>
      <c r="BF74" s="134">
        <v>0.36</v>
      </c>
      <c r="BG74" s="134">
        <v>0.37</v>
      </c>
      <c r="BH74" s="134">
        <v>0.38</v>
      </c>
      <c r="BI74" s="134">
        <v>0.39</v>
      </c>
      <c r="BJ74" s="134">
        <v>0.4</v>
      </c>
      <c r="BK74" s="134">
        <v>0.41</v>
      </c>
      <c r="BL74" s="134">
        <v>0.42</v>
      </c>
      <c r="BM74" s="134">
        <v>0.43</v>
      </c>
      <c r="BN74" s="134">
        <v>0.44</v>
      </c>
      <c r="BO74" s="134">
        <v>0.45</v>
      </c>
      <c r="BP74" s="134">
        <v>0.46</v>
      </c>
      <c r="BQ74" s="133">
        <v>0.47</v>
      </c>
      <c r="BR74" s="134">
        <v>0.48</v>
      </c>
      <c r="BS74" s="134">
        <v>0.49</v>
      </c>
      <c r="BT74" s="134">
        <v>0.5</v>
      </c>
      <c r="BU74" s="134">
        <v>0.51</v>
      </c>
      <c r="BV74" s="134">
        <v>0.52</v>
      </c>
      <c r="BW74" s="134">
        <v>0.53</v>
      </c>
      <c r="BX74" s="134">
        <v>0.54</v>
      </c>
      <c r="BY74" s="134">
        <v>0.55000000000000004</v>
      </c>
      <c r="BZ74" s="134">
        <v>0.56000000000000005</v>
      </c>
      <c r="CA74" s="134">
        <v>0.56999999999999995</v>
      </c>
      <c r="CB74" s="134">
        <v>0.57999999999999996</v>
      </c>
      <c r="CC74" s="134">
        <v>0.59</v>
      </c>
      <c r="CD74" s="134">
        <v>0.6</v>
      </c>
      <c r="CE74" s="134">
        <v>0.61</v>
      </c>
      <c r="CF74" s="134">
        <v>0.62</v>
      </c>
      <c r="CG74" s="134">
        <v>0.63</v>
      </c>
      <c r="CH74" s="134">
        <v>0.64</v>
      </c>
      <c r="CI74" s="134">
        <v>0.65</v>
      </c>
      <c r="CJ74" s="134">
        <v>0.66</v>
      </c>
      <c r="CK74" s="134">
        <v>0.67</v>
      </c>
      <c r="CL74" s="134">
        <v>0.68</v>
      </c>
      <c r="CM74" s="134">
        <v>0.69</v>
      </c>
      <c r="CN74" s="134">
        <v>0.7</v>
      </c>
      <c r="CO74" s="134">
        <v>0.71</v>
      </c>
      <c r="CP74" s="134">
        <v>0.72</v>
      </c>
      <c r="CQ74" s="134">
        <v>0.73</v>
      </c>
      <c r="CR74" s="134">
        <v>0.74</v>
      </c>
      <c r="CS74" s="134">
        <v>0.75</v>
      </c>
      <c r="CT74" s="134">
        <v>0.76</v>
      </c>
      <c r="CU74" s="134">
        <v>0.77</v>
      </c>
      <c r="CV74" s="134">
        <v>0.78</v>
      </c>
      <c r="CW74" s="134">
        <v>0.79</v>
      </c>
      <c r="CX74" s="134">
        <v>0.8</v>
      </c>
      <c r="CY74" s="134">
        <v>0.81</v>
      </c>
      <c r="CZ74" s="134">
        <v>0.82</v>
      </c>
      <c r="DA74" s="134">
        <v>0.83</v>
      </c>
      <c r="DB74" s="134">
        <v>0.84</v>
      </c>
      <c r="DC74" s="134">
        <v>0.85</v>
      </c>
      <c r="DD74" s="134">
        <v>0.86</v>
      </c>
      <c r="DE74" s="134">
        <v>0.87</v>
      </c>
      <c r="DF74" s="134">
        <v>0.88</v>
      </c>
      <c r="DG74" s="134">
        <v>0.89</v>
      </c>
      <c r="DH74" s="134">
        <v>0.9</v>
      </c>
      <c r="DI74" s="134">
        <v>0.91</v>
      </c>
      <c r="DJ74" s="134">
        <v>0.92</v>
      </c>
      <c r="DK74" s="134">
        <v>0.93</v>
      </c>
      <c r="DL74" s="134">
        <v>0.94</v>
      </c>
      <c r="DM74" s="134">
        <v>0.95</v>
      </c>
      <c r="DN74" s="134">
        <v>0.96</v>
      </c>
      <c r="DO74" s="134">
        <v>0.97</v>
      </c>
      <c r="DP74" s="134">
        <v>0.98</v>
      </c>
      <c r="DQ74" s="134">
        <v>0.99</v>
      </c>
    </row>
    <row r="75" spans="2:121" ht="13.5" thickBot="1" x14ac:dyDescent="0.25">
      <c r="D75" s="35">
        <f>E74</f>
        <v>0</v>
      </c>
      <c r="E75" s="36">
        <f>E74*E72</f>
        <v>0</v>
      </c>
      <c r="F75" s="36">
        <f>F74*F72</f>
        <v>2.6595744680851064E-2</v>
      </c>
      <c r="G75" s="36">
        <f t="shared" ref="G75:L75" si="15">G74*G72</f>
        <v>0.21276595744680851</v>
      </c>
      <c r="H75" s="36">
        <f t="shared" si="15"/>
        <v>0.71808510638297873</v>
      </c>
      <c r="I75" s="36">
        <f t="shared" si="15"/>
        <v>0.15957446808510639</v>
      </c>
      <c r="J75" s="36">
        <f t="shared" si="15"/>
        <v>0.7978723404255319</v>
      </c>
      <c r="K75" s="36">
        <f t="shared" si="15"/>
        <v>5.585106382978724</v>
      </c>
      <c r="L75" s="36">
        <f t="shared" si="15"/>
        <v>39.468085106382979</v>
      </c>
      <c r="M75" s="37">
        <f>SUM(E75:L75)</f>
        <v>46.968085106382979</v>
      </c>
      <c r="N75" s="68"/>
      <c r="O75" s="94">
        <f>M75</f>
        <v>46.968085106382979</v>
      </c>
      <c r="P75" s="97">
        <f>D75</f>
        <v>0</v>
      </c>
      <c r="Q75" s="69" t="e">
        <f>O75/P75</f>
        <v>#DIV/0!</v>
      </c>
      <c r="R75" s="66" t="s">
        <v>55</v>
      </c>
      <c r="S75" s="65" t="s">
        <v>54</v>
      </c>
      <c r="AA75" s="48"/>
    </row>
    <row r="76" spans="2:121" ht="13.5" thickBot="1" x14ac:dyDescent="0.25">
      <c r="D76" s="18"/>
      <c r="E76" s="18"/>
      <c r="F76" s="18"/>
      <c r="G76" s="18"/>
      <c r="H76" s="18"/>
      <c r="I76" s="18"/>
      <c r="J76" s="18"/>
      <c r="K76" s="18"/>
      <c r="L76" s="18"/>
      <c r="M76" s="18"/>
      <c r="R76" s="66" t="s">
        <v>17</v>
      </c>
      <c r="S76" s="65" t="s">
        <v>16</v>
      </c>
      <c r="T76" s="67" t="s">
        <v>9</v>
      </c>
      <c r="AA76" s="48"/>
    </row>
    <row r="77" spans="2:121" x14ac:dyDescent="0.2">
      <c r="D77" s="90" t="s">
        <v>43</v>
      </c>
      <c r="E77" s="102">
        <f>S77</f>
        <v>3.7091065429531271E-2</v>
      </c>
      <c r="F77" s="87" t="s">
        <v>59</v>
      </c>
      <c r="G77" s="87"/>
      <c r="H77" s="103"/>
      <c r="I77" s="103"/>
      <c r="J77" s="104"/>
      <c r="K77" s="104"/>
      <c r="L77" s="104"/>
      <c r="M77" s="104"/>
      <c r="N77" s="104"/>
      <c r="O77" s="104"/>
      <c r="P77" s="104"/>
      <c r="Q77" s="104" t="s">
        <v>14</v>
      </c>
      <c r="R77" s="63">
        <f>(O75+O71+O67+O63+O59+O55+O51+O47-E51-F51-E55-E59-E67)/8</f>
        <v>33.407414813629821</v>
      </c>
      <c r="S77" s="64">
        <f>(P75+P71+P67+P63+P59+P55+P51+P47)/8</f>
        <v>3.7091065429531271E-2</v>
      </c>
      <c r="T77" s="85">
        <f>R77/S77</f>
        <v>900.68630886594622</v>
      </c>
      <c r="V77" s="138">
        <f>V63:PE63%</f>
        <v>0</v>
      </c>
      <c r="W77" s="139">
        <v>0.01</v>
      </c>
      <c r="X77" s="138">
        <v>0.02</v>
      </c>
      <c r="Y77" s="138">
        <v>0.03</v>
      </c>
      <c r="Z77" s="138">
        <v>0.04</v>
      </c>
      <c r="AA77" s="138">
        <v>0.05</v>
      </c>
      <c r="AB77" s="138">
        <v>0.06</v>
      </c>
      <c r="AC77" s="138">
        <v>7.0000000000000007E-2</v>
      </c>
      <c r="AD77" s="138">
        <v>0.08</v>
      </c>
      <c r="AE77" s="138">
        <v>0.09</v>
      </c>
      <c r="AF77" s="138">
        <v>0.1</v>
      </c>
      <c r="AG77" s="138">
        <v>0.11</v>
      </c>
      <c r="AH77" s="138">
        <v>0.12</v>
      </c>
      <c r="AI77" s="138">
        <v>0.13</v>
      </c>
      <c r="AJ77" s="138">
        <v>0.14000000000000001</v>
      </c>
      <c r="AK77" s="138">
        <v>0.15</v>
      </c>
      <c r="AL77" s="138">
        <v>0.16</v>
      </c>
      <c r="AM77" s="138">
        <v>0.17</v>
      </c>
      <c r="AN77" s="138">
        <v>0.18</v>
      </c>
      <c r="AO77" s="138">
        <v>0.19</v>
      </c>
      <c r="AP77" s="138">
        <v>0.2</v>
      </c>
      <c r="AQ77" s="138">
        <v>0.21</v>
      </c>
      <c r="AR77" s="138">
        <v>0.22</v>
      </c>
      <c r="AS77" s="138">
        <v>0.23</v>
      </c>
      <c r="AT77" s="138">
        <v>0.24</v>
      </c>
      <c r="AU77" s="138">
        <v>0.25</v>
      </c>
      <c r="AV77" s="138">
        <v>0.26</v>
      </c>
      <c r="AW77" s="138">
        <v>0.27</v>
      </c>
      <c r="AX77" s="138">
        <v>0.28000000000000003</v>
      </c>
      <c r="AY77" s="138">
        <v>0.28999999999999998</v>
      </c>
      <c r="AZ77" s="138">
        <v>0.3</v>
      </c>
      <c r="BA77" s="138">
        <v>0.31</v>
      </c>
      <c r="BB77" s="138">
        <v>0.32</v>
      </c>
      <c r="BC77" s="138">
        <v>0.33</v>
      </c>
      <c r="BD77" s="143">
        <v>0.34</v>
      </c>
      <c r="BE77" s="138">
        <v>0.35</v>
      </c>
      <c r="BF77" s="141">
        <v>0.36</v>
      </c>
      <c r="BG77" s="138">
        <v>0.37</v>
      </c>
      <c r="BH77" s="138">
        <v>0.38</v>
      </c>
      <c r="BI77" s="138">
        <v>0.39</v>
      </c>
      <c r="BJ77" s="138">
        <v>0.4</v>
      </c>
      <c r="BK77" s="138">
        <v>0.41</v>
      </c>
      <c r="BL77" s="138">
        <v>0.42</v>
      </c>
      <c r="BM77" s="138">
        <v>0.43</v>
      </c>
      <c r="BN77" s="138">
        <v>0.44</v>
      </c>
      <c r="BO77" s="138">
        <v>0.45</v>
      </c>
      <c r="BP77" s="138">
        <v>0.46</v>
      </c>
      <c r="BQ77" s="138">
        <v>0.47</v>
      </c>
      <c r="BR77" s="138">
        <v>0.48</v>
      </c>
      <c r="BS77" s="138">
        <v>0.49</v>
      </c>
      <c r="BT77" s="138">
        <v>0.5</v>
      </c>
      <c r="BU77" s="138">
        <v>0.51</v>
      </c>
      <c r="BV77" s="138">
        <v>0.52</v>
      </c>
      <c r="BW77" s="138">
        <v>0.53</v>
      </c>
      <c r="BX77" s="138">
        <v>0.54</v>
      </c>
      <c r="BY77" s="138">
        <v>0.55000000000000004</v>
      </c>
      <c r="BZ77" s="138">
        <v>0.56000000000000005</v>
      </c>
      <c r="CA77" s="138">
        <v>0.56999999999999995</v>
      </c>
      <c r="CB77" s="138">
        <v>0.57999999999999996</v>
      </c>
      <c r="CC77" s="138">
        <v>0.59</v>
      </c>
      <c r="CD77" s="138">
        <v>0.6</v>
      </c>
      <c r="CE77" s="138">
        <v>0.61</v>
      </c>
      <c r="CF77" s="138">
        <v>0.62</v>
      </c>
      <c r="CG77" s="138">
        <v>0.63</v>
      </c>
      <c r="CH77" s="138">
        <v>0.64</v>
      </c>
      <c r="CI77" s="138">
        <v>0.65</v>
      </c>
      <c r="CJ77" s="138">
        <v>0.66</v>
      </c>
      <c r="CK77" s="138">
        <v>0.67</v>
      </c>
      <c r="CL77" s="138">
        <v>0.68</v>
      </c>
      <c r="CM77" s="138">
        <v>0.69</v>
      </c>
      <c r="CN77" s="138">
        <v>0.7</v>
      </c>
      <c r="CO77" s="138">
        <v>0.71</v>
      </c>
      <c r="CP77" s="138">
        <v>0.72</v>
      </c>
      <c r="CQ77" s="138">
        <v>0.73</v>
      </c>
      <c r="CR77" s="138">
        <v>0.74</v>
      </c>
      <c r="CS77" s="138">
        <v>0.75</v>
      </c>
      <c r="CT77" s="138">
        <v>0.76</v>
      </c>
      <c r="CU77" s="138">
        <v>0.77</v>
      </c>
      <c r="CV77" s="138">
        <v>0.78</v>
      </c>
      <c r="CW77" s="138">
        <v>0.79</v>
      </c>
      <c r="CX77" s="138">
        <v>0.8</v>
      </c>
      <c r="CY77" s="138">
        <v>0.81</v>
      </c>
      <c r="CZ77" s="138">
        <v>0.82</v>
      </c>
      <c r="DA77" s="138">
        <v>0.83</v>
      </c>
      <c r="DB77" s="138">
        <v>0.84</v>
      </c>
      <c r="DC77" s="138">
        <v>0.85</v>
      </c>
      <c r="DD77" s="138">
        <v>0.86</v>
      </c>
      <c r="DE77" s="138">
        <v>0.87</v>
      </c>
      <c r="DF77" s="138">
        <v>0.88</v>
      </c>
      <c r="DG77" s="138">
        <v>0.89</v>
      </c>
      <c r="DH77" s="138">
        <v>0.9</v>
      </c>
      <c r="DI77" s="138">
        <v>0.91</v>
      </c>
      <c r="DJ77" s="138">
        <v>0.92</v>
      </c>
      <c r="DK77" s="138">
        <v>0.93</v>
      </c>
      <c r="DL77" s="138">
        <v>0.94</v>
      </c>
      <c r="DM77" s="138">
        <v>0.95</v>
      </c>
      <c r="DN77" s="138">
        <v>0.96</v>
      </c>
      <c r="DO77" s="138">
        <v>0.97</v>
      </c>
      <c r="DP77" s="138">
        <v>0.98</v>
      </c>
      <c r="DQ77" s="138">
        <v>0.99</v>
      </c>
    </row>
    <row r="78" spans="2:121" x14ac:dyDescent="0.2">
      <c r="D78" s="90" t="s">
        <v>43</v>
      </c>
      <c r="E78" s="106">
        <f>(E50+F50+E54+E58+E66)/8</f>
        <v>2.631578947368421E-3</v>
      </c>
      <c r="F78" s="107" t="s">
        <v>60</v>
      </c>
      <c r="G78" s="87"/>
      <c r="H78" s="87"/>
      <c r="I78" s="103"/>
      <c r="J78" s="104"/>
      <c r="K78" s="90" t="s">
        <v>43</v>
      </c>
      <c r="L78" s="100">
        <f>1-E77-E78</f>
        <v>0.96027735562310035</v>
      </c>
      <c r="M78" s="88" t="s">
        <v>56</v>
      </c>
      <c r="N78" s="87"/>
      <c r="O78" s="87"/>
      <c r="P78" s="87"/>
      <c r="Q78" s="87"/>
      <c r="R78" s="86">
        <f>R77/L78</f>
        <v>34.789339369512227</v>
      </c>
      <c r="S78" s="87" t="s">
        <v>42</v>
      </c>
      <c r="T78" s="108"/>
      <c r="X78" s="89"/>
    </row>
    <row r="79" spans="2:121" ht="13.5" thickBot="1" x14ac:dyDescent="0.25"/>
    <row r="80" spans="2:121" ht="13.5" thickBot="1" x14ac:dyDescent="0.25">
      <c r="D80" s="50" t="s">
        <v>46</v>
      </c>
      <c r="E80" s="59"/>
      <c r="F80" s="59"/>
      <c r="G80" s="60"/>
      <c r="H80" s="59"/>
      <c r="I80" s="59"/>
      <c r="J80" s="59"/>
      <c r="K80" s="59"/>
      <c r="L80" s="59"/>
      <c r="M80" s="61"/>
      <c r="N80" s="61"/>
      <c r="O80" s="61"/>
      <c r="P80" s="61"/>
      <c r="Q80" s="62"/>
    </row>
    <row r="81" spans="2:121" ht="13.5" thickBot="1" x14ac:dyDescent="0.25">
      <c r="D81" s="41" t="s">
        <v>15</v>
      </c>
      <c r="E81" s="42">
        <v>0</v>
      </c>
      <c r="F81" s="42">
        <v>0.5</v>
      </c>
      <c r="G81" s="42">
        <v>2.5</v>
      </c>
      <c r="H81" s="42">
        <v>7.5</v>
      </c>
      <c r="I81" s="42">
        <v>15</v>
      </c>
      <c r="J81" s="42">
        <v>25</v>
      </c>
      <c r="K81" s="42">
        <v>35</v>
      </c>
      <c r="L81" s="42">
        <v>70</v>
      </c>
      <c r="M81" s="17"/>
      <c r="N81" s="19"/>
      <c r="O81" s="19"/>
      <c r="P81" s="19"/>
      <c r="U81" s="1"/>
      <c r="V81" s="1"/>
      <c r="W81" s="1"/>
      <c r="X81" s="1"/>
      <c r="Y81" s="1"/>
    </row>
    <row r="82" spans="2:121" ht="13.5" thickBot="1" x14ac:dyDescent="0.25">
      <c r="D82" s="43"/>
      <c r="E82" s="44">
        <v>0</v>
      </c>
      <c r="F82" s="45" t="s">
        <v>0</v>
      </c>
      <c r="G82" s="45" t="s">
        <v>1</v>
      </c>
      <c r="H82" s="45" t="s">
        <v>2</v>
      </c>
      <c r="I82" s="45" t="s">
        <v>3</v>
      </c>
      <c r="J82" s="45" t="s">
        <v>4</v>
      </c>
      <c r="K82" s="45" t="s">
        <v>5</v>
      </c>
      <c r="L82" s="46" t="s">
        <v>6</v>
      </c>
      <c r="M82" s="47" t="s">
        <v>7</v>
      </c>
      <c r="N82" s="19"/>
      <c r="O82" s="19"/>
      <c r="P82" s="19"/>
      <c r="U82" s="1"/>
      <c r="V82" s="1"/>
      <c r="W82" s="1"/>
      <c r="X82" s="1"/>
      <c r="Y82" s="1"/>
    </row>
    <row r="83" spans="2:121" ht="13.5" thickBot="1" x14ac:dyDescent="0.25">
      <c r="D83" s="25" t="s">
        <v>12</v>
      </c>
      <c r="E83" s="26">
        <f>E81-E81</f>
        <v>0</v>
      </c>
      <c r="F83" s="26">
        <f>F81-E81</f>
        <v>0.5</v>
      </c>
      <c r="G83" s="26">
        <f>G81-E81</f>
        <v>2.5</v>
      </c>
      <c r="H83" s="26">
        <f>H81-E81</f>
        <v>7.5</v>
      </c>
      <c r="I83" s="26">
        <f>I81-E81</f>
        <v>15</v>
      </c>
      <c r="J83" s="26">
        <f>J81-E81</f>
        <v>25</v>
      </c>
      <c r="K83" s="26">
        <f>K81-E81</f>
        <v>35</v>
      </c>
      <c r="L83" s="26">
        <f>L81-E81</f>
        <v>70</v>
      </c>
      <c r="M83" s="27"/>
      <c r="N83" s="28"/>
      <c r="O83" s="28"/>
      <c r="P83" s="28"/>
      <c r="Q83" s="29"/>
      <c r="AA83" s="48"/>
      <c r="AB83" s="48"/>
    </row>
    <row r="84" spans="2:121" x14ac:dyDescent="0.2">
      <c r="B84" s="190" t="s">
        <v>31</v>
      </c>
      <c r="D84" s="30"/>
      <c r="E84" s="3">
        <v>0</v>
      </c>
      <c r="F84" s="4">
        <v>0</v>
      </c>
      <c r="G84" s="4">
        <v>3</v>
      </c>
      <c r="H84" s="4">
        <v>3</v>
      </c>
      <c r="I84" s="4">
        <v>4</v>
      </c>
      <c r="J84" s="4">
        <v>4</v>
      </c>
      <c r="K84" s="4">
        <v>7</v>
      </c>
      <c r="L84" s="5">
        <v>9</v>
      </c>
      <c r="M84" s="6">
        <v>30</v>
      </c>
      <c r="N84" s="18"/>
      <c r="O84" s="89" t="s">
        <v>57</v>
      </c>
      <c r="P84" s="99" t="s">
        <v>58</v>
      </c>
      <c r="Q84" s="31"/>
      <c r="AA84" s="48"/>
      <c r="AB84" s="48"/>
    </row>
    <row r="85" spans="2:121" ht="13.5" thickBot="1" x14ac:dyDescent="0.25">
      <c r="B85" s="191"/>
      <c r="D85" s="32" t="s">
        <v>13</v>
      </c>
      <c r="E85" s="7">
        <v>0</v>
      </c>
      <c r="F85" s="8">
        <v>0</v>
      </c>
      <c r="G85" s="8">
        <v>0.1</v>
      </c>
      <c r="H85" s="8">
        <v>0.1</v>
      </c>
      <c r="I85" s="8">
        <v>0.13333333333333333</v>
      </c>
      <c r="J85" s="8">
        <v>0.13333333333333333</v>
      </c>
      <c r="K85" s="8">
        <v>0.23333333333333334</v>
      </c>
      <c r="L85" s="9">
        <v>0.3</v>
      </c>
      <c r="M85" s="10">
        <v>1</v>
      </c>
      <c r="N85" s="18"/>
      <c r="O85" s="33" t="s">
        <v>10</v>
      </c>
      <c r="P85" s="33" t="s">
        <v>11</v>
      </c>
      <c r="Q85" s="34" t="s">
        <v>9</v>
      </c>
      <c r="V85" s="131">
        <v>0</v>
      </c>
      <c r="W85" s="132">
        <v>0.01</v>
      </c>
      <c r="X85" s="132">
        <v>0.02</v>
      </c>
      <c r="Y85" s="132">
        <v>0.03</v>
      </c>
      <c r="Z85" s="132">
        <v>0.04</v>
      </c>
      <c r="AA85" s="134">
        <v>0.05</v>
      </c>
      <c r="AB85" s="134">
        <v>0.06</v>
      </c>
      <c r="AC85" s="134">
        <v>7.0000000000000007E-2</v>
      </c>
      <c r="AD85" s="134">
        <v>0.08</v>
      </c>
      <c r="AE85" s="134">
        <v>0.09</v>
      </c>
      <c r="AF85" s="134">
        <v>0.1</v>
      </c>
      <c r="AG85" s="134">
        <v>0.11</v>
      </c>
      <c r="AH85" s="134">
        <v>0.12</v>
      </c>
      <c r="AI85" s="134">
        <v>0.13</v>
      </c>
      <c r="AJ85" s="134">
        <v>0.14000000000000001</v>
      </c>
      <c r="AK85" s="134">
        <v>0.15</v>
      </c>
      <c r="AL85" s="134">
        <v>0.16</v>
      </c>
      <c r="AM85" s="134">
        <v>0.17</v>
      </c>
      <c r="AN85" s="134">
        <v>0.18</v>
      </c>
      <c r="AO85" s="134">
        <v>0.19</v>
      </c>
      <c r="AP85" s="134">
        <v>0.2</v>
      </c>
      <c r="AQ85" s="134">
        <v>0.21</v>
      </c>
      <c r="AR85" s="134">
        <v>0.22</v>
      </c>
      <c r="AS85" s="134">
        <v>0.23</v>
      </c>
      <c r="AT85" s="134">
        <v>0.24</v>
      </c>
      <c r="AU85" s="134">
        <v>0.25</v>
      </c>
      <c r="AV85" s="134">
        <v>0.26</v>
      </c>
      <c r="AW85" s="134">
        <v>0.27</v>
      </c>
      <c r="AX85" s="134">
        <v>0.28000000000000003</v>
      </c>
      <c r="AY85" s="134">
        <v>0.28999999999999998</v>
      </c>
      <c r="AZ85" s="134">
        <v>0.3</v>
      </c>
      <c r="BA85" s="134">
        <v>0.31</v>
      </c>
      <c r="BB85" s="134">
        <v>0.32</v>
      </c>
      <c r="BC85" s="134">
        <v>0.33</v>
      </c>
      <c r="BD85" s="134">
        <v>0.34</v>
      </c>
      <c r="BE85" s="133">
        <v>0.35</v>
      </c>
      <c r="BF85" s="134">
        <v>0.36</v>
      </c>
      <c r="BG85" s="134">
        <v>0.37</v>
      </c>
      <c r="BH85" s="134">
        <v>0.38</v>
      </c>
      <c r="BI85" s="134">
        <v>0.39</v>
      </c>
      <c r="BJ85" s="134">
        <v>0.4</v>
      </c>
      <c r="BK85" s="134">
        <v>0.41</v>
      </c>
      <c r="BL85" s="134">
        <v>0.42</v>
      </c>
      <c r="BM85" s="134">
        <v>0.43</v>
      </c>
      <c r="BN85" s="134">
        <v>0.44</v>
      </c>
      <c r="BO85" s="134">
        <v>0.45</v>
      </c>
      <c r="BP85" s="134">
        <v>0.46</v>
      </c>
      <c r="BQ85" s="134">
        <v>0.47</v>
      </c>
      <c r="BR85" s="134">
        <v>0.48</v>
      </c>
      <c r="BS85" s="134">
        <v>0.49</v>
      </c>
      <c r="BT85" s="134">
        <v>0.5</v>
      </c>
      <c r="BU85" s="134">
        <v>0.51</v>
      </c>
      <c r="BV85" s="134">
        <v>0.52</v>
      </c>
      <c r="BW85" s="134">
        <v>0.53</v>
      </c>
      <c r="BX85" s="134">
        <v>0.54</v>
      </c>
      <c r="BY85" s="134">
        <v>0.55000000000000004</v>
      </c>
      <c r="BZ85" s="134">
        <v>0.56000000000000005</v>
      </c>
      <c r="CA85" s="134">
        <v>0.56999999999999995</v>
      </c>
      <c r="CB85" s="134">
        <v>0.57999999999999996</v>
      </c>
      <c r="CC85" s="134">
        <v>0.59</v>
      </c>
      <c r="CD85" s="134">
        <v>0.6</v>
      </c>
      <c r="CE85" s="134">
        <v>0.61</v>
      </c>
      <c r="CF85" s="134">
        <v>0.62</v>
      </c>
      <c r="CG85" s="134">
        <v>0.63</v>
      </c>
      <c r="CH85" s="134">
        <v>0.64</v>
      </c>
      <c r="CI85" s="134">
        <v>0.65</v>
      </c>
      <c r="CJ85" s="134">
        <v>0.66</v>
      </c>
      <c r="CK85" s="134">
        <v>0.67</v>
      </c>
      <c r="CL85" s="134">
        <v>0.68</v>
      </c>
      <c r="CM85" s="134">
        <v>0.69</v>
      </c>
      <c r="CN85" s="134">
        <v>0.7</v>
      </c>
      <c r="CO85" s="134">
        <v>0.71</v>
      </c>
      <c r="CP85" s="134">
        <v>0.72</v>
      </c>
      <c r="CQ85" s="134">
        <v>0.73</v>
      </c>
      <c r="CR85" s="134">
        <v>0.74</v>
      </c>
      <c r="CS85" s="134">
        <v>0.75</v>
      </c>
      <c r="CT85" s="134">
        <v>0.76</v>
      </c>
      <c r="CU85" s="134">
        <v>0.77</v>
      </c>
      <c r="CV85" s="134">
        <v>0.78</v>
      </c>
      <c r="CW85" s="134">
        <v>0.79</v>
      </c>
      <c r="CX85" s="134">
        <v>0.8</v>
      </c>
      <c r="CY85" s="134">
        <v>0.81</v>
      </c>
      <c r="CZ85" s="134">
        <v>0.82</v>
      </c>
      <c r="DA85" s="134">
        <v>0.83</v>
      </c>
      <c r="DB85" s="134">
        <v>0.84</v>
      </c>
      <c r="DC85" s="134">
        <v>0.85</v>
      </c>
      <c r="DD85" s="134">
        <v>0.86</v>
      </c>
      <c r="DE85" s="134">
        <v>0.87</v>
      </c>
      <c r="DF85" s="134">
        <v>0.88</v>
      </c>
      <c r="DG85" s="134">
        <v>0.89</v>
      </c>
      <c r="DH85" s="134">
        <v>0.9</v>
      </c>
      <c r="DI85" s="134">
        <v>0.91</v>
      </c>
      <c r="DJ85" s="134">
        <v>0.92</v>
      </c>
      <c r="DK85" s="134">
        <v>0.93</v>
      </c>
      <c r="DL85" s="134">
        <v>0.94</v>
      </c>
      <c r="DM85" s="134">
        <v>0.95</v>
      </c>
      <c r="DN85" s="134">
        <v>0.96</v>
      </c>
      <c r="DO85" s="134">
        <v>0.97</v>
      </c>
      <c r="DP85" s="134">
        <v>0.98</v>
      </c>
      <c r="DQ85" s="134">
        <v>0.99</v>
      </c>
    </row>
    <row r="86" spans="2:121" ht="13.5" thickBot="1" x14ac:dyDescent="0.25">
      <c r="B86" s="19"/>
      <c r="D86" s="35">
        <f>E85</f>
        <v>0</v>
      </c>
      <c r="E86" s="36">
        <f>E85*E83</f>
        <v>0</v>
      </c>
      <c r="F86" s="36">
        <f>F85*F83</f>
        <v>0</v>
      </c>
      <c r="G86" s="36">
        <f t="shared" ref="G86:L86" si="16">G85*G83</f>
        <v>0.25</v>
      </c>
      <c r="H86" s="36">
        <f t="shared" si="16"/>
        <v>0.75</v>
      </c>
      <c r="I86" s="36">
        <f t="shared" si="16"/>
        <v>2</v>
      </c>
      <c r="J86" s="36">
        <f t="shared" si="16"/>
        <v>3.3333333333333335</v>
      </c>
      <c r="K86" s="36">
        <f t="shared" si="16"/>
        <v>8.1666666666666661</v>
      </c>
      <c r="L86" s="36">
        <f t="shared" si="16"/>
        <v>21</v>
      </c>
      <c r="M86" s="37">
        <f>SUM(E86:L86)</f>
        <v>35.5</v>
      </c>
      <c r="N86" s="68"/>
      <c r="O86" s="94">
        <f>M86</f>
        <v>35.5</v>
      </c>
      <c r="P86" s="97">
        <f>D86</f>
        <v>0</v>
      </c>
      <c r="Q86" s="69" t="e">
        <f>O86/P86</f>
        <v>#DIV/0!</v>
      </c>
      <c r="R86" s="19"/>
      <c r="V86" s="120"/>
      <c r="W86" s="120"/>
      <c r="X86" s="120"/>
      <c r="Y86" s="120"/>
      <c r="Z86" s="120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</row>
    <row r="87" spans="2:121" ht="13.5" thickBot="1" x14ac:dyDescent="0.25">
      <c r="B87" s="19"/>
      <c r="D87" s="25" t="s">
        <v>12</v>
      </c>
      <c r="E87" s="26">
        <f>G81-E81</f>
        <v>2.5</v>
      </c>
      <c r="F87" s="26">
        <f>G81-F81</f>
        <v>2</v>
      </c>
      <c r="G87" s="26">
        <f>G81-G81</f>
        <v>0</v>
      </c>
      <c r="H87" s="26">
        <f>H81-G81</f>
        <v>5</v>
      </c>
      <c r="I87" s="26">
        <f>I81-G81</f>
        <v>12.5</v>
      </c>
      <c r="J87" s="26">
        <f>J81-G81</f>
        <v>22.5</v>
      </c>
      <c r="K87" s="26">
        <f>K81-G81</f>
        <v>32.5</v>
      </c>
      <c r="L87" s="26">
        <f>L81-G81</f>
        <v>67.5</v>
      </c>
      <c r="M87" s="27"/>
      <c r="N87" s="40"/>
      <c r="O87" s="28"/>
      <c r="P87" s="28"/>
      <c r="Q87" s="29"/>
      <c r="R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</row>
    <row r="88" spans="2:121" x14ac:dyDescent="0.2">
      <c r="B88" s="190" t="s">
        <v>32</v>
      </c>
      <c r="D88" s="39"/>
      <c r="E88" s="11">
        <v>0</v>
      </c>
      <c r="F88" s="4">
        <v>1</v>
      </c>
      <c r="G88" s="12">
        <v>2</v>
      </c>
      <c r="H88" s="4">
        <v>3</v>
      </c>
      <c r="I88" s="4">
        <v>2</v>
      </c>
      <c r="J88" s="4">
        <v>7</v>
      </c>
      <c r="K88" s="4">
        <v>6</v>
      </c>
      <c r="L88" s="13">
        <v>9</v>
      </c>
      <c r="M88" s="6">
        <v>30</v>
      </c>
      <c r="N88" s="18"/>
      <c r="O88" s="89" t="s">
        <v>57</v>
      </c>
      <c r="P88" s="99" t="s">
        <v>58</v>
      </c>
      <c r="Q88" s="31"/>
      <c r="AA88" s="4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</row>
    <row r="89" spans="2:121" ht="13.5" thickBot="1" x14ac:dyDescent="0.25">
      <c r="B89" s="191"/>
      <c r="D89" s="32" t="s">
        <v>13</v>
      </c>
      <c r="E89" s="14">
        <v>0</v>
      </c>
      <c r="F89" s="8">
        <v>3.3333333333333333E-2</v>
      </c>
      <c r="G89" s="15">
        <v>6.6666666666666666E-2</v>
      </c>
      <c r="H89" s="8">
        <v>0.1</v>
      </c>
      <c r="I89" s="8">
        <v>6.6666666666666666E-2</v>
      </c>
      <c r="J89" s="8">
        <v>0.23333333333333334</v>
      </c>
      <c r="K89" s="8">
        <v>0.2</v>
      </c>
      <c r="L89" s="16">
        <v>0.3</v>
      </c>
      <c r="M89" s="10">
        <v>1</v>
      </c>
      <c r="N89" s="18"/>
      <c r="O89" s="33" t="s">
        <v>10</v>
      </c>
      <c r="P89" s="33" t="s">
        <v>11</v>
      </c>
      <c r="Q89" s="34" t="s">
        <v>9</v>
      </c>
      <c r="V89" s="134">
        <f>V87:PE87%</f>
        <v>0</v>
      </c>
      <c r="W89" s="132">
        <v>0.01</v>
      </c>
      <c r="X89" s="132">
        <v>0.02</v>
      </c>
      <c r="Y89" s="131">
        <v>0.03</v>
      </c>
      <c r="Z89" s="132">
        <v>0.04</v>
      </c>
      <c r="AA89" s="134">
        <v>0.05</v>
      </c>
      <c r="AB89" s="134">
        <v>0.06</v>
      </c>
      <c r="AC89" s="134">
        <v>7.0000000000000007E-2</v>
      </c>
      <c r="AD89" s="134">
        <v>0.08</v>
      </c>
      <c r="AE89" s="134">
        <v>0.09</v>
      </c>
      <c r="AF89" s="134">
        <v>0.1</v>
      </c>
      <c r="AG89" s="134">
        <v>0.11</v>
      </c>
      <c r="AH89" s="134">
        <v>0.12</v>
      </c>
      <c r="AI89" s="134">
        <v>0.13</v>
      </c>
      <c r="AJ89" s="134">
        <v>0.14000000000000001</v>
      </c>
      <c r="AK89" s="134">
        <v>0.15</v>
      </c>
      <c r="AL89" s="134">
        <v>0.16</v>
      </c>
      <c r="AM89" s="134">
        <v>0.17</v>
      </c>
      <c r="AN89" s="134">
        <v>0.18</v>
      </c>
      <c r="AO89" s="134">
        <v>0.19</v>
      </c>
      <c r="AP89" s="134">
        <v>0.2</v>
      </c>
      <c r="AQ89" s="134">
        <v>0.21</v>
      </c>
      <c r="AR89" s="134">
        <v>0.22</v>
      </c>
      <c r="AS89" s="134">
        <v>0.23</v>
      </c>
      <c r="AT89" s="134">
        <v>0.24</v>
      </c>
      <c r="AU89" s="134">
        <v>0.25</v>
      </c>
      <c r="AV89" s="134">
        <v>0.26</v>
      </c>
      <c r="AW89" s="134">
        <v>0.27</v>
      </c>
      <c r="AX89" s="134">
        <v>0.28000000000000003</v>
      </c>
      <c r="AY89" s="134">
        <v>0.28999999999999998</v>
      </c>
      <c r="AZ89" s="134">
        <v>0.3</v>
      </c>
      <c r="BA89" s="134">
        <v>0.31</v>
      </c>
      <c r="BB89" s="134">
        <v>0.32</v>
      </c>
      <c r="BC89" s="134">
        <v>0.33</v>
      </c>
      <c r="BD89" s="134">
        <v>0.34</v>
      </c>
      <c r="BE89" s="134">
        <v>0.35</v>
      </c>
      <c r="BF89" s="133">
        <v>0.36</v>
      </c>
      <c r="BG89" s="134">
        <v>0.37</v>
      </c>
      <c r="BH89" s="134">
        <v>0.38</v>
      </c>
      <c r="BI89" s="134">
        <v>0.39</v>
      </c>
      <c r="BJ89" s="134">
        <v>0.4</v>
      </c>
      <c r="BK89" s="134">
        <v>0.41</v>
      </c>
      <c r="BL89" s="134">
        <v>0.42</v>
      </c>
      <c r="BM89" s="134">
        <v>0.43</v>
      </c>
      <c r="BN89" s="134">
        <v>0.44</v>
      </c>
      <c r="BO89" s="134">
        <v>0.45</v>
      </c>
      <c r="BP89" s="134">
        <v>0.46</v>
      </c>
      <c r="BQ89" s="134">
        <v>0.47</v>
      </c>
      <c r="BR89" s="134">
        <v>0.48</v>
      </c>
      <c r="BS89" s="134">
        <v>0.49</v>
      </c>
      <c r="BT89" s="134">
        <v>0.5</v>
      </c>
      <c r="BU89" s="134">
        <v>0.51</v>
      </c>
      <c r="BV89" s="134">
        <v>0.52</v>
      </c>
      <c r="BW89" s="134">
        <v>0.53</v>
      </c>
      <c r="BX89" s="134">
        <v>0.54</v>
      </c>
      <c r="BY89" s="134">
        <v>0.55000000000000004</v>
      </c>
      <c r="BZ89" s="134">
        <v>0.56000000000000005</v>
      </c>
      <c r="CA89" s="134">
        <v>0.56999999999999995</v>
      </c>
      <c r="CB89" s="134">
        <v>0.57999999999999996</v>
      </c>
      <c r="CC89" s="134">
        <v>0.59</v>
      </c>
      <c r="CD89" s="134">
        <v>0.6</v>
      </c>
      <c r="CE89" s="134">
        <v>0.61</v>
      </c>
      <c r="CF89" s="134">
        <v>0.62</v>
      </c>
      <c r="CG89" s="134">
        <v>0.63</v>
      </c>
      <c r="CH89" s="134">
        <v>0.64</v>
      </c>
      <c r="CI89" s="134">
        <v>0.65</v>
      </c>
      <c r="CJ89" s="134">
        <v>0.66</v>
      </c>
      <c r="CK89" s="134">
        <v>0.67</v>
      </c>
      <c r="CL89" s="134">
        <v>0.68</v>
      </c>
      <c r="CM89" s="134">
        <v>0.69</v>
      </c>
      <c r="CN89" s="134">
        <v>0.7</v>
      </c>
      <c r="CO89" s="134">
        <v>0.71</v>
      </c>
      <c r="CP89" s="134">
        <v>0.72</v>
      </c>
      <c r="CQ89" s="134">
        <v>0.73</v>
      </c>
      <c r="CR89" s="134">
        <v>0.74</v>
      </c>
      <c r="CS89" s="134">
        <v>0.75</v>
      </c>
      <c r="CT89" s="134">
        <v>0.76</v>
      </c>
      <c r="CU89" s="134">
        <v>0.77</v>
      </c>
      <c r="CV89" s="134">
        <v>0.78</v>
      </c>
      <c r="CW89" s="134">
        <v>0.79</v>
      </c>
      <c r="CX89" s="134">
        <v>0.8</v>
      </c>
      <c r="CY89" s="134">
        <v>0.81</v>
      </c>
      <c r="CZ89" s="134">
        <v>0.82</v>
      </c>
      <c r="DA89" s="134">
        <v>0.83</v>
      </c>
      <c r="DB89" s="134">
        <v>0.84</v>
      </c>
      <c r="DC89" s="134">
        <v>0.85</v>
      </c>
      <c r="DD89" s="134">
        <v>0.86</v>
      </c>
      <c r="DE89" s="134">
        <v>0.87</v>
      </c>
      <c r="DF89" s="134">
        <v>0.88</v>
      </c>
      <c r="DG89" s="134">
        <v>0.89</v>
      </c>
      <c r="DH89" s="134">
        <v>0.9</v>
      </c>
      <c r="DI89" s="134">
        <v>0.91</v>
      </c>
      <c r="DJ89" s="134">
        <v>0.92</v>
      </c>
      <c r="DK89" s="134">
        <v>0.93</v>
      </c>
      <c r="DL89" s="134">
        <v>0.94</v>
      </c>
      <c r="DM89" s="134">
        <v>0.95</v>
      </c>
      <c r="DN89" s="134">
        <v>0.96</v>
      </c>
      <c r="DO89" s="134">
        <v>0.97</v>
      </c>
      <c r="DP89" s="134">
        <v>0.98</v>
      </c>
      <c r="DQ89" s="134">
        <v>0.99</v>
      </c>
    </row>
    <row r="90" spans="2:121" ht="13.5" thickBot="1" x14ac:dyDescent="0.25">
      <c r="B90" s="19"/>
      <c r="D90" s="35">
        <f>G89</f>
        <v>6.6666666666666666E-2</v>
      </c>
      <c r="E90" s="36">
        <f>E89*E87</f>
        <v>0</v>
      </c>
      <c r="F90" s="36">
        <f>F89*F87</f>
        <v>6.6666666666666666E-2</v>
      </c>
      <c r="G90" s="36">
        <f t="shared" ref="G90:L90" si="17">G89*G87</f>
        <v>0</v>
      </c>
      <c r="H90" s="36">
        <f t="shared" si="17"/>
        <v>0.5</v>
      </c>
      <c r="I90" s="36">
        <f t="shared" si="17"/>
        <v>0.83333333333333337</v>
      </c>
      <c r="J90" s="36">
        <f t="shared" si="17"/>
        <v>5.25</v>
      </c>
      <c r="K90" s="36">
        <f t="shared" si="17"/>
        <v>6.5</v>
      </c>
      <c r="L90" s="36">
        <f t="shared" si="17"/>
        <v>20.25</v>
      </c>
      <c r="M90" s="37">
        <f>SUM(E90:L90)</f>
        <v>33.4</v>
      </c>
      <c r="N90" s="68"/>
      <c r="O90" s="94">
        <f>M90</f>
        <v>33.4</v>
      </c>
      <c r="P90" s="97">
        <f>D90</f>
        <v>6.6666666666666666E-2</v>
      </c>
      <c r="Q90" s="69">
        <f>O90/P90</f>
        <v>501</v>
      </c>
      <c r="V90" s="120"/>
      <c r="W90" s="120"/>
      <c r="X90" s="120"/>
      <c r="Y90" s="120"/>
      <c r="Z90" s="120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</row>
    <row r="91" spans="2:121" ht="13.5" thickBot="1" x14ac:dyDescent="0.25">
      <c r="B91" s="19"/>
      <c r="D91" s="25" t="s">
        <v>12</v>
      </c>
      <c r="E91" s="26">
        <f>F81-E81</f>
        <v>0.5</v>
      </c>
      <c r="F91" s="26">
        <f>F81-F81</f>
        <v>0</v>
      </c>
      <c r="G91" s="26">
        <f>G81-F81</f>
        <v>2</v>
      </c>
      <c r="H91" s="26">
        <f>H81-F81</f>
        <v>7</v>
      </c>
      <c r="I91" s="26">
        <f>I81-F81</f>
        <v>14.5</v>
      </c>
      <c r="J91" s="26">
        <f>J81-F81</f>
        <v>24.5</v>
      </c>
      <c r="K91" s="26">
        <f>K81-F81</f>
        <v>34.5</v>
      </c>
      <c r="L91" s="26">
        <f>L81-F81</f>
        <v>69.5</v>
      </c>
      <c r="M91" s="27"/>
      <c r="N91" s="38"/>
      <c r="O91" s="28"/>
      <c r="P91" s="28"/>
      <c r="Q91" s="29"/>
      <c r="AA91" s="4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</row>
    <row r="92" spans="2:121" x14ac:dyDescent="0.2">
      <c r="B92" s="190" t="s">
        <v>33</v>
      </c>
      <c r="D92" s="39"/>
      <c r="E92" s="11">
        <v>1</v>
      </c>
      <c r="F92" s="12">
        <v>2</v>
      </c>
      <c r="G92" s="4">
        <v>4</v>
      </c>
      <c r="H92" s="4">
        <v>2</v>
      </c>
      <c r="I92" s="4">
        <v>4</v>
      </c>
      <c r="J92" s="4">
        <v>4</v>
      </c>
      <c r="K92" s="4">
        <v>8</v>
      </c>
      <c r="L92" s="5">
        <v>5</v>
      </c>
      <c r="M92" s="6">
        <v>30</v>
      </c>
      <c r="N92" s="18"/>
      <c r="O92" s="89" t="s">
        <v>57</v>
      </c>
      <c r="P92" s="99" t="s">
        <v>58</v>
      </c>
      <c r="Q92" s="31"/>
      <c r="AA92" s="4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</row>
    <row r="93" spans="2:121" ht="13.5" thickBot="1" x14ac:dyDescent="0.25">
      <c r="B93" s="191"/>
      <c r="D93" s="32" t="s">
        <v>13</v>
      </c>
      <c r="E93" s="14">
        <v>3.3333333333333333E-2</v>
      </c>
      <c r="F93" s="15">
        <v>6.6666666666666666E-2</v>
      </c>
      <c r="G93" s="21">
        <v>0.13333333333333333</v>
      </c>
      <c r="H93" s="8">
        <v>6.6666666666666666E-2</v>
      </c>
      <c r="I93" s="8">
        <v>0.13333333333333333</v>
      </c>
      <c r="J93" s="8">
        <v>0.13333333333333333</v>
      </c>
      <c r="K93" s="8">
        <v>0.26666666666666666</v>
      </c>
      <c r="L93" s="16">
        <v>0.16666666666666666</v>
      </c>
      <c r="M93" s="10">
        <v>0.99999999999999989</v>
      </c>
      <c r="N93" s="18"/>
      <c r="O93" s="33" t="s">
        <v>10</v>
      </c>
      <c r="P93" s="33" t="s">
        <v>11</v>
      </c>
      <c r="Q93" s="34" t="s">
        <v>9</v>
      </c>
      <c r="V93" s="134">
        <f>V89:PE89%</f>
        <v>0</v>
      </c>
      <c r="W93" s="131">
        <v>0.01</v>
      </c>
      <c r="X93" s="134">
        <v>0.02</v>
      </c>
      <c r="Y93" s="134">
        <v>0.03</v>
      </c>
      <c r="Z93" s="134">
        <v>0.04</v>
      </c>
      <c r="AA93" s="134">
        <v>0.05</v>
      </c>
      <c r="AB93" s="134">
        <v>0.06</v>
      </c>
      <c r="AC93" s="134">
        <v>7.0000000000000007E-2</v>
      </c>
      <c r="AD93" s="134">
        <v>0.08</v>
      </c>
      <c r="AE93" s="134">
        <v>0.09</v>
      </c>
      <c r="AF93" s="134">
        <v>0.1</v>
      </c>
      <c r="AG93" s="134">
        <v>0.11</v>
      </c>
      <c r="AH93" s="134">
        <v>0.12</v>
      </c>
      <c r="AI93" s="134">
        <v>0.13</v>
      </c>
      <c r="AJ93" s="134">
        <v>0.14000000000000001</v>
      </c>
      <c r="AK93" s="134">
        <v>0.15</v>
      </c>
      <c r="AL93" s="134">
        <v>0.16</v>
      </c>
      <c r="AM93" s="134">
        <v>0.17</v>
      </c>
      <c r="AN93" s="134">
        <v>0.18</v>
      </c>
      <c r="AO93" s="134">
        <v>0.19</v>
      </c>
      <c r="AP93" s="134">
        <v>0.2</v>
      </c>
      <c r="AQ93" s="134">
        <v>0.21</v>
      </c>
      <c r="AR93" s="134">
        <v>0.22</v>
      </c>
      <c r="AS93" s="134">
        <v>0.23</v>
      </c>
      <c r="AT93" s="134">
        <v>0.24</v>
      </c>
      <c r="AU93" s="134">
        <v>0.25</v>
      </c>
      <c r="AV93" s="134">
        <v>0.26</v>
      </c>
      <c r="AW93" s="134">
        <v>0.27</v>
      </c>
      <c r="AX93" s="133">
        <v>0.28000000000000003</v>
      </c>
      <c r="AY93" s="134">
        <v>0.28999999999999998</v>
      </c>
      <c r="AZ93" s="134">
        <v>0.3</v>
      </c>
      <c r="BA93" s="134">
        <v>0.31</v>
      </c>
      <c r="BB93" s="134">
        <v>0.32</v>
      </c>
      <c r="BC93" s="134">
        <v>0.33</v>
      </c>
      <c r="BD93" s="134">
        <v>0.34</v>
      </c>
      <c r="BE93" s="134">
        <v>0.35</v>
      </c>
      <c r="BF93" s="134">
        <v>0.36</v>
      </c>
      <c r="BG93" s="134">
        <v>0.37</v>
      </c>
      <c r="BH93" s="134">
        <v>0.38</v>
      </c>
      <c r="BI93" s="134">
        <v>0.39</v>
      </c>
      <c r="BJ93" s="134">
        <v>0.4</v>
      </c>
      <c r="BK93" s="134">
        <v>0.41</v>
      </c>
      <c r="BL93" s="134">
        <v>0.42</v>
      </c>
      <c r="BM93" s="134">
        <v>0.43</v>
      </c>
      <c r="BN93" s="134">
        <v>0.44</v>
      </c>
      <c r="BO93" s="134">
        <v>0.45</v>
      </c>
      <c r="BP93" s="134">
        <v>0.46</v>
      </c>
      <c r="BQ93" s="134">
        <v>0.47</v>
      </c>
      <c r="BR93" s="134">
        <v>0.48</v>
      </c>
      <c r="BS93" s="134">
        <v>0.49</v>
      </c>
      <c r="BT93" s="134">
        <v>0.5</v>
      </c>
      <c r="BU93" s="134">
        <v>0.51</v>
      </c>
      <c r="BV93" s="134">
        <v>0.52</v>
      </c>
      <c r="BW93" s="134">
        <v>0.53</v>
      </c>
      <c r="BX93" s="134">
        <v>0.54</v>
      </c>
      <c r="BY93" s="134">
        <v>0.55000000000000004</v>
      </c>
      <c r="BZ93" s="134">
        <v>0.56000000000000005</v>
      </c>
      <c r="CA93" s="134">
        <v>0.56999999999999995</v>
      </c>
      <c r="CB93" s="134">
        <v>0.57999999999999996</v>
      </c>
      <c r="CC93" s="134">
        <v>0.59</v>
      </c>
      <c r="CD93" s="134">
        <v>0.6</v>
      </c>
      <c r="CE93" s="134">
        <v>0.61</v>
      </c>
      <c r="CF93" s="134">
        <v>0.62</v>
      </c>
      <c r="CG93" s="134">
        <v>0.63</v>
      </c>
      <c r="CH93" s="134">
        <v>0.64</v>
      </c>
      <c r="CI93" s="134">
        <v>0.65</v>
      </c>
      <c r="CJ93" s="134">
        <v>0.66</v>
      </c>
      <c r="CK93" s="134">
        <v>0.67</v>
      </c>
      <c r="CL93" s="134">
        <v>0.68</v>
      </c>
      <c r="CM93" s="134">
        <v>0.69</v>
      </c>
      <c r="CN93" s="134">
        <v>0.7</v>
      </c>
      <c r="CO93" s="134">
        <v>0.71</v>
      </c>
      <c r="CP93" s="134">
        <v>0.72</v>
      </c>
      <c r="CQ93" s="134">
        <v>0.73</v>
      </c>
      <c r="CR93" s="134">
        <v>0.74</v>
      </c>
      <c r="CS93" s="134">
        <v>0.75</v>
      </c>
      <c r="CT93" s="134">
        <v>0.76</v>
      </c>
      <c r="CU93" s="134">
        <v>0.77</v>
      </c>
      <c r="CV93" s="134">
        <v>0.78</v>
      </c>
      <c r="CW93" s="134">
        <v>0.79</v>
      </c>
      <c r="CX93" s="134">
        <v>0.8</v>
      </c>
      <c r="CY93" s="134">
        <v>0.81</v>
      </c>
      <c r="CZ93" s="134">
        <v>0.82</v>
      </c>
      <c r="DA93" s="134">
        <v>0.83</v>
      </c>
      <c r="DB93" s="134">
        <v>0.84</v>
      </c>
      <c r="DC93" s="134">
        <v>0.85</v>
      </c>
      <c r="DD93" s="134">
        <v>0.86</v>
      </c>
      <c r="DE93" s="134">
        <v>0.87</v>
      </c>
      <c r="DF93" s="134">
        <v>0.88</v>
      </c>
      <c r="DG93" s="134">
        <v>0.89</v>
      </c>
      <c r="DH93" s="134">
        <v>0.9</v>
      </c>
      <c r="DI93" s="134">
        <v>0.91</v>
      </c>
      <c r="DJ93" s="134">
        <v>0.92</v>
      </c>
      <c r="DK93" s="134">
        <v>0.93</v>
      </c>
      <c r="DL93" s="134">
        <v>0.94</v>
      </c>
      <c r="DM93" s="134">
        <v>0.95</v>
      </c>
      <c r="DN93" s="134">
        <v>0.96</v>
      </c>
      <c r="DO93" s="134">
        <v>0.97</v>
      </c>
      <c r="DP93" s="134">
        <v>0.98</v>
      </c>
      <c r="DQ93" s="134">
        <v>0.99</v>
      </c>
    </row>
    <row r="94" spans="2:121" ht="13.5" thickBot="1" x14ac:dyDescent="0.25">
      <c r="B94" s="19"/>
      <c r="D94" s="35">
        <f>G93</f>
        <v>0.13333333333333333</v>
      </c>
      <c r="E94" s="36">
        <f>E93*E91</f>
        <v>1.6666666666666666E-2</v>
      </c>
      <c r="F94" s="36">
        <f>F93*F91</f>
        <v>0</v>
      </c>
      <c r="G94" s="36">
        <f t="shared" ref="G94:L94" si="18">G93*G91</f>
        <v>0.26666666666666666</v>
      </c>
      <c r="H94" s="36">
        <f t="shared" si="18"/>
        <v>0.46666666666666667</v>
      </c>
      <c r="I94" s="36">
        <f t="shared" si="18"/>
        <v>1.9333333333333333</v>
      </c>
      <c r="J94" s="36">
        <f t="shared" si="18"/>
        <v>3.2666666666666666</v>
      </c>
      <c r="K94" s="36">
        <f t="shared" si="18"/>
        <v>9.1999999999999993</v>
      </c>
      <c r="L94" s="36">
        <f t="shared" si="18"/>
        <v>11.583333333333332</v>
      </c>
      <c r="M94" s="37">
        <f>SUM(E94:L94)</f>
        <v>26.733333333333331</v>
      </c>
      <c r="N94" s="68"/>
      <c r="O94" s="94">
        <f>M94</f>
        <v>26.733333333333331</v>
      </c>
      <c r="P94" s="97">
        <f>D94</f>
        <v>0.13333333333333333</v>
      </c>
      <c r="Q94" s="69">
        <f>O94/P94</f>
        <v>200.49999999999997</v>
      </c>
      <c r="V94" s="120"/>
      <c r="W94" s="120"/>
      <c r="X94" s="120"/>
      <c r="Y94" s="120"/>
      <c r="Z94" s="120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</row>
    <row r="95" spans="2:121" ht="13.5" thickBot="1" x14ac:dyDescent="0.25">
      <c r="B95" s="19"/>
      <c r="D95" s="25" t="s">
        <v>12</v>
      </c>
      <c r="E95" s="26">
        <f>F81-E81</f>
        <v>0.5</v>
      </c>
      <c r="F95" s="26">
        <f>F81-F81</f>
        <v>0</v>
      </c>
      <c r="G95" s="26">
        <f>G81-F81</f>
        <v>2</v>
      </c>
      <c r="H95" s="26">
        <f>H81-F81</f>
        <v>7</v>
      </c>
      <c r="I95" s="26">
        <f>I81-F81</f>
        <v>14.5</v>
      </c>
      <c r="J95" s="26">
        <f>J81-F81</f>
        <v>24.5</v>
      </c>
      <c r="K95" s="26">
        <f>K81-F81</f>
        <v>34.5</v>
      </c>
      <c r="L95" s="26">
        <f>L81-F81</f>
        <v>69.5</v>
      </c>
      <c r="M95" s="27"/>
      <c r="N95" s="38"/>
      <c r="O95" s="28"/>
      <c r="P95" s="28"/>
      <c r="Q95" s="29"/>
      <c r="AA95" s="4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</row>
    <row r="96" spans="2:121" x14ac:dyDescent="0.2">
      <c r="B96" s="190" t="s">
        <v>34</v>
      </c>
      <c r="D96" s="39"/>
      <c r="E96" s="11">
        <v>0</v>
      </c>
      <c r="F96" s="12">
        <v>0</v>
      </c>
      <c r="G96" s="4">
        <v>3</v>
      </c>
      <c r="H96" s="4">
        <v>2</v>
      </c>
      <c r="I96" s="4">
        <v>2</v>
      </c>
      <c r="J96" s="4">
        <v>4</v>
      </c>
      <c r="K96" s="4">
        <v>8</v>
      </c>
      <c r="L96" s="5">
        <v>11</v>
      </c>
      <c r="M96" s="6">
        <v>30</v>
      </c>
      <c r="N96" s="18"/>
      <c r="O96" s="89" t="s">
        <v>57</v>
      </c>
      <c r="P96" s="99" t="s">
        <v>58</v>
      </c>
      <c r="Q96" s="31"/>
      <c r="AA96" s="4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</row>
    <row r="97" spans="2:121" ht="13.5" thickBot="1" x14ac:dyDescent="0.25">
      <c r="B97" s="191"/>
      <c r="D97" s="32" t="s">
        <v>13</v>
      </c>
      <c r="E97" s="14">
        <v>0</v>
      </c>
      <c r="F97" s="15">
        <v>0</v>
      </c>
      <c r="G97" s="21">
        <v>0.1</v>
      </c>
      <c r="H97" s="8">
        <v>6.6666666666666666E-2</v>
      </c>
      <c r="I97" s="8">
        <v>6.6666666666666666E-2</v>
      </c>
      <c r="J97" s="8">
        <v>0.13333333333333333</v>
      </c>
      <c r="K97" s="8">
        <v>0.26666666666666666</v>
      </c>
      <c r="L97" s="16">
        <v>0.36666666666666664</v>
      </c>
      <c r="M97" s="10">
        <v>1</v>
      </c>
      <c r="N97" s="18"/>
      <c r="O97" s="33" t="s">
        <v>10</v>
      </c>
      <c r="P97" s="33" t="s">
        <v>11</v>
      </c>
      <c r="Q97" s="34" t="s">
        <v>9</v>
      </c>
      <c r="V97" s="134">
        <f>V91:PE91%</f>
        <v>0</v>
      </c>
      <c r="W97" s="131">
        <v>0.01</v>
      </c>
      <c r="X97" s="134">
        <v>0.02</v>
      </c>
      <c r="Y97" s="134">
        <v>0.03</v>
      </c>
      <c r="Z97" s="134">
        <v>0.04</v>
      </c>
      <c r="AA97" s="134">
        <v>0.05</v>
      </c>
      <c r="AB97" s="134">
        <v>0.06</v>
      </c>
      <c r="AC97" s="134">
        <v>7.0000000000000007E-2</v>
      </c>
      <c r="AD97" s="134">
        <v>0.08</v>
      </c>
      <c r="AE97" s="134">
        <v>0.09</v>
      </c>
      <c r="AF97" s="134">
        <v>0.1</v>
      </c>
      <c r="AG97" s="134">
        <v>0.11</v>
      </c>
      <c r="AH97" s="134">
        <v>0.12</v>
      </c>
      <c r="AI97" s="134">
        <v>0.13</v>
      </c>
      <c r="AJ97" s="134">
        <v>0.14000000000000001</v>
      </c>
      <c r="AK97" s="134">
        <v>0.15</v>
      </c>
      <c r="AL97" s="134">
        <v>0.16</v>
      </c>
      <c r="AM97" s="134">
        <v>0.17</v>
      </c>
      <c r="AN97" s="134">
        <v>0.18</v>
      </c>
      <c r="AO97" s="134">
        <v>0.19</v>
      </c>
      <c r="AP97" s="134">
        <v>0.2</v>
      </c>
      <c r="AQ97" s="134">
        <v>0.21</v>
      </c>
      <c r="AR97" s="134">
        <v>0.22</v>
      </c>
      <c r="AS97" s="134">
        <v>0.23</v>
      </c>
      <c r="AT97" s="134">
        <v>0.24</v>
      </c>
      <c r="AU97" s="134">
        <v>0.25</v>
      </c>
      <c r="AV97" s="134">
        <v>0.26</v>
      </c>
      <c r="AW97" s="134">
        <v>0.27</v>
      </c>
      <c r="AX97" s="134">
        <v>0.28000000000000003</v>
      </c>
      <c r="AY97" s="134">
        <v>0.28999999999999998</v>
      </c>
      <c r="AZ97" s="134">
        <v>0.3</v>
      </c>
      <c r="BA97" s="134">
        <v>0.31</v>
      </c>
      <c r="BB97" s="134">
        <v>0.32</v>
      </c>
      <c r="BC97" s="134">
        <v>0.33</v>
      </c>
      <c r="BD97" s="134">
        <v>0.34</v>
      </c>
      <c r="BE97" s="134">
        <v>0.35</v>
      </c>
      <c r="BF97" s="134">
        <v>0.36</v>
      </c>
      <c r="BG97" s="134">
        <v>0.37</v>
      </c>
      <c r="BH97" s="134">
        <v>0.38</v>
      </c>
      <c r="BI97" s="134">
        <v>0.39</v>
      </c>
      <c r="BJ97" s="134">
        <v>0.4</v>
      </c>
      <c r="BK97" s="133">
        <v>0.41</v>
      </c>
      <c r="BL97" s="134">
        <v>0.42</v>
      </c>
      <c r="BM97" s="134">
        <v>0.43</v>
      </c>
      <c r="BN97" s="134">
        <v>0.44</v>
      </c>
      <c r="BO97" s="134">
        <v>0.45</v>
      </c>
      <c r="BP97" s="134">
        <v>0.46</v>
      </c>
      <c r="BQ97" s="134">
        <v>0.47</v>
      </c>
      <c r="BR97" s="134">
        <v>0.48</v>
      </c>
      <c r="BS97" s="134">
        <v>0.49</v>
      </c>
      <c r="BT97" s="134">
        <v>0.5</v>
      </c>
      <c r="BU97" s="134">
        <v>0.51</v>
      </c>
      <c r="BV97" s="134">
        <v>0.52</v>
      </c>
      <c r="BW97" s="134">
        <v>0.53</v>
      </c>
      <c r="BX97" s="134">
        <v>0.54</v>
      </c>
      <c r="BY97" s="134">
        <v>0.55000000000000004</v>
      </c>
      <c r="BZ97" s="134">
        <v>0.56000000000000005</v>
      </c>
      <c r="CA97" s="134">
        <v>0.56999999999999995</v>
      </c>
      <c r="CB97" s="134">
        <v>0.57999999999999996</v>
      </c>
      <c r="CC97" s="134">
        <v>0.59</v>
      </c>
      <c r="CD97" s="134">
        <v>0.6</v>
      </c>
      <c r="CE97" s="134">
        <v>0.61</v>
      </c>
      <c r="CF97" s="134">
        <v>0.62</v>
      </c>
      <c r="CG97" s="134">
        <v>0.63</v>
      </c>
      <c r="CH97" s="134">
        <v>0.64</v>
      </c>
      <c r="CI97" s="134">
        <v>0.65</v>
      </c>
      <c r="CJ97" s="134">
        <v>0.66</v>
      </c>
      <c r="CK97" s="134">
        <v>0.67</v>
      </c>
      <c r="CL97" s="134">
        <v>0.68</v>
      </c>
      <c r="CM97" s="134">
        <v>0.69</v>
      </c>
      <c r="CN97" s="134">
        <v>0.7</v>
      </c>
      <c r="CO97" s="134">
        <v>0.71</v>
      </c>
      <c r="CP97" s="134">
        <v>0.72</v>
      </c>
      <c r="CQ97" s="134">
        <v>0.73</v>
      </c>
      <c r="CR97" s="134">
        <v>0.74</v>
      </c>
      <c r="CS97" s="134">
        <v>0.75</v>
      </c>
      <c r="CT97" s="134">
        <v>0.76</v>
      </c>
      <c r="CU97" s="134">
        <v>0.77</v>
      </c>
      <c r="CV97" s="134">
        <v>0.78</v>
      </c>
      <c r="CW97" s="134">
        <v>0.79</v>
      </c>
      <c r="CX97" s="134">
        <v>0.8</v>
      </c>
      <c r="CY97" s="134">
        <v>0.81</v>
      </c>
      <c r="CZ97" s="134">
        <v>0.82</v>
      </c>
      <c r="DA97" s="134">
        <v>0.83</v>
      </c>
      <c r="DB97" s="134">
        <v>0.84</v>
      </c>
      <c r="DC97" s="134">
        <v>0.85</v>
      </c>
      <c r="DD97" s="134">
        <v>0.86</v>
      </c>
      <c r="DE97" s="134">
        <v>0.87</v>
      </c>
      <c r="DF97" s="134">
        <v>0.88</v>
      </c>
      <c r="DG97" s="134">
        <v>0.89</v>
      </c>
      <c r="DH97" s="134">
        <v>0.9</v>
      </c>
      <c r="DI97" s="134">
        <v>0.91</v>
      </c>
      <c r="DJ97" s="134">
        <v>0.92</v>
      </c>
      <c r="DK97" s="134">
        <v>0.93</v>
      </c>
      <c r="DL97" s="134">
        <v>0.94</v>
      </c>
      <c r="DM97" s="134">
        <v>0.95</v>
      </c>
      <c r="DN97" s="134">
        <v>0.96</v>
      </c>
      <c r="DO97" s="134">
        <v>0.97</v>
      </c>
      <c r="DP97" s="134">
        <v>0.98</v>
      </c>
      <c r="DQ97" s="134">
        <v>0.99</v>
      </c>
    </row>
    <row r="98" spans="2:121" ht="13.5" thickBot="1" x14ac:dyDescent="0.25">
      <c r="B98" s="17"/>
      <c r="D98" s="35">
        <f>G97</f>
        <v>0.1</v>
      </c>
      <c r="E98" s="36">
        <f>E97*E95</f>
        <v>0</v>
      </c>
      <c r="F98" s="36">
        <f>F97*F95</f>
        <v>0</v>
      </c>
      <c r="G98" s="36">
        <f t="shared" ref="G98:L98" si="19">G97*G95</f>
        <v>0.2</v>
      </c>
      <c r="H98" s="36">
        <f t="shared" si="19"/>
        <v>0.46666666666666667</v>
      </c>
      <c r="I98" s="36">
        <f t="shared" si="19"/>
        <v>0.96666666666666667</v>
      </c>
      <c r="J98" s="36">
        <f t="shared" si="19"/>
        <v>3.2666666666666666</v>
      </c>
      <c r="K98" s="36">
        <f t="shared" si="19"/>
        <v>9.1999999999999993</v>
      </c>
      <c r="L98" s="36">
        <f t="shared" si="19"/>
        <v>25.483333333333331</v>
      </c>
      <c r="M98" s="37">
        <f>SUM(E98:L98)</f>
        <v>39.583333333333329</v>
      </c>
      <c r="N98" s="68"/>
      <c r="O98" s="94">
        <f>M98</f>
        <v>39.583333333333329</v>
      </c>
      <c r="P98" s="97">
        <f>D98</f>
        <v>0.1</v>
      </c>
      <c r="Q98" s="69">
        <f>O98/P98</f>
        <v>395.83333333333326</v>
      </c>
      <c r="R98" s="17"/>
      <c r="V98" s="120"/>
      <c r="W98" s="120"/>
      <c r="X98" s="120"/>
      <c r="Y98" s="120"/>
      <c r="Z98" s="120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</row>
    <row r="99" spans="2:121" ht="13.5" thickBot="1" x14ac:dyDescent="0.25">
      <c r="B99" s="17"/>
      <c r="D99" s="25" t="s">
        <v>12</v>
      </c>
      <c r="E99" s="26">
        <f>E81-E81</f>
        <v>0</v>
      </c>
      <c r="F99" s="26">
        <f>F81-E81</f>
        <v>0.5</v>
      </c>
      <c r="G99" s="26">
        <f>G81-E81</f>
        <v>2.5</v>
      </c>
      <c r="H99" s="26">
        <f>H81-E81</f>
        <v>7.5</v>
      </c>
      <c r="I99" s="26">
        <f>I81-E81</f>
        <v>15</v>
      </c>
      <c r="J99" s="26">
        <f>J81-E81</f>
        <v>25</v>
      </c>
      <c r="K99" s="26">
        <f>K81-E81</f>
        <v>35</v>
      </c>
      <c r="L99" s="26">
        <f>L81-E81</f>
        <v>70</v>
      </c>
      <c r="M99" s="27"/>
      <c r="N99" s="40"/>
      <c r="O99" s="28"/>
      <c r="P99" s="28"/>
      <c r="Q99" s="29"/>
      <c r="R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</row>
    <row r="100" spans="2:121" x14ac:dyDescent="0.2">
      <c r="B100" s="194" t="s">
        <v>35</v>
      </c>
      <c r="D100" s="39"/>
      <c r="E100" s="3">
        <v>0</v>
      </c>
      <c r="F100" s="4">
        <v>1</v>
      </c>
      <c r="G100" s="4">
        <v>4</v>
      </c>
      <c r="H100" s="4">
        <v>4</v>
      </c>
      <c r="I100" s="4">
        <v>2</v>
      </c>
      <c r="J100" s="4">
        <v>6</v>
      </c>
      <c r="K100" s="4">
        <v>8</v>
      </c>
      <c r="L100" s="5">
        <v>5</v>
      </c>
      <c r="M100" s="6">
        <v>30</v>
      </c>
      <c r="N100" s="18"/>
      <c r="O100" s="89" t="s">
        <v>57</v>
      </c>
      <c r="P100" s="99" t="s">
        <v>58</v>
      </c>
      <c r="Q100" s="31"/>
      <c r="AA100" s="4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</row>
    <row r="101" spans="2:121" ht="13.5" thickBot="1" x14ac:dyDescent="0.25">
      <c r="B101" s="195"/>
      <c r="D101" s="32" t="s">
        <v>13</v>
      </c>
      <c r="E101" s="7">
        <v>0</v>
      </c>
      <c r="F101" s="8">
        <v>3.3333333333333333E-2</v>
      </c>
      <c r="G101" s="8">
        <v>0.13333333333333333</v>
      </c>
      <c r="H101" s="8">
        <v>0.13333333333333333</v>
      </c>
      <c r="I101" s="8">
        <v>6.6666666666666666E-2</v>
      </c>
      <c r="J101" s="8">
        <v>0.2</v>
      </c>
      <c r="K101" s="8">
        <v>0.26666666666666666</v>
      </c>
      <c r="L101" s="9">
        <v>0.16666666666666666</v>
      </c>
      <c r="M101" s="10">
        <v>0.99999999999999989</v>
      </c>
      <c r="N101" s="18"/>
      <c r="O101" s="33" t="s">
        <v>10</v>
      </c>
      <c r="P101" s="33" t="s">
        <v>11</v>
      </c>
      <c r="Q101" s="34" t="s">
        <v>9</v>
      </c>
      <c r="V101" s="131">
        <v>0</v>
      </c>
      <c r="W101" s="134">
        <v>0.01</v>
      </c>
      <c r="X101" s="134">
        <v>0.02</v>
      </c>
      <c r="Y101" s="134">
        <v>0.03</v>
      </c>
      <c r="Z101" s="134">
        <v>0.04</v>
      </c>
      <c r="AA101" s="134">
        <v>0.05</v>
      </c>
      <c r="AB101" s="134">
        <v>0.06</v>
      </c>
      <c r="AC101" s="134">
        <v>7.0000000000000007E-2</v>
      </c>
      <c r="AD101" s="134">
        <v>0.08</v>
      </c>
      <c r="AE101" s="134">
        <v>0.09</v>
      </c>
      <c r="AF101" s="134">
        <v>0.1</v>
      </c>
      <c r="AG101" s="134">
        <v>0.11</v>
      </c>
      <c r="AH101" s="134">
        <v>0.12</v>
      </c>
      <c r="AI101" s="134">
        <v>0.13</v>
      </c>
      <c r="AJ101" s="134">
        <v>0.14000000000000001</v>
      </c>
      <c r="AK101" s="134">
        <v>0.15</v>
      </c>
      <c r="AL101" s="134">
        <v>0.16</v>
      </c>
      <c r="AM101" s="134">
        <v>0.17</v>
      </c>
      <c r="AN101" s="134">
        <v>0.18</v>
      </c>
      <c r="AO101" s="134">
        <v>0.19</v>
      </c>
      <c r="AP101" s="134">
        <v>0.2</v>
      </c>
      <c r="AQ101" s="134">
        <v>0.21</v>
      </c>
      <c r="AR101" s="134">
        <v>0.22</v>
      </c>
      <c r="AS101" s="134">
        <v>0.23</v>
      </c>
      <c r="AT101" s="134">
        <v>0.24</v>
      </c>
      <c r="AU101" s="134">
        <v>0.25</v>
      </c>
      <c r="AV101" s="134">
        <v>0.26</v>
      </c>
      <c r="AW101" s="134">
        <v>0.27</v>
      </c>
      <c r="AX101" s="134">
        <v>0.28000000000000003</v>
      </c>
      <c r="AY101" s="133">
        <v>0.28999999999999998</v>
      </c>
      <c r="AZ101" s="134">
        <v>0.3</v>
      </c>
      <c r="BA101" s="134">
        <v>0.31</v>
      </c>
      <c r="BB101" s="134">
        <v>0.32</v>
      </c>
      <c r="BC101" s="134">
        <v>0.33</v>
      </c>
      <c r="BD101" s="134">
        <v>0.34</v>
      </c>
      <c r="BE101" s="134">
        <v>0.35</v>
      </c>
      <c r="BF101" s="134">
        <v>0.36</v>
      </c>
      <c r="BG101" s="134">
        <v>0.37</v>
      </c>
      <c r="BH101" s="134">
        <v>0.38</v>
      </c>
      <c r="BI101" s="134">
        <v>0.39</v>
      </c>
      <c r="BJ101" s="134">
        <v>0.4</v>
      </c>
      <c r="BK101" s="134">
        <v>0.41</v>
      </c>
      <c r="BL101" s="134">
        <v>0.42</v>
      </c>
      <c r="BM101" s="134">
        <v>0.43</v>
      </c>
      <c r="BN101" s="134">
        <v>0.44</v>
      </c>
      <c r="BO101" s="134">
        <v>0.45</v>
      </c>
      <c r="BP101" s="134">
        <v>0.46</v>
      </c>
      <c r="BQ101" s="134">
        <v>0.47</v>
      </c>
      <c r="BR101" s="134">
        <v>0.48</v>
      </c>
      <c r="BS101" s="134">
        <v>0.49</v>
      </c>
      <c r="BT101" s="134">
        <v>0.5</v>
      </c>
      <c r="BU101" s="134">
        <v>0.51</v>
      </c>
      <c r="BV101" s="134">
        <v>0.52</v>
      </c>
      <c r="BW101" s="134">
        <v>0.53</v>
      </c>
      <c r="BX101" s="134">
        <v>0.54</v>
      </c>
      <c r="BY101" s="134">
        <v>0.55000000000000004</v>
      </c>
      <c r="BZ101" s="134">
        <v>0.56000000000000005</v>
      </c>
      <c r="CA101" s="134">
        <v>0.56999999999999995</v>
      </c>
      <c r="CB101" s="134">
        <v>0.57999999999999996</v>
      </c>
      <c r="CC101" s="134">
        <v>0.59</v>
      </c>
      <c r="CD101" s="134">
        <v>0.6</v>
      </c>
      <c r="CE101" s="134">
        <v>0.61</v>
      </c>
      <c r="CF101" s="134">
        <v>0.62</v>
      </c>
      <c r="CG101" s="134">
        <v>0.63</v>
      </c>
      <c r="CH101" s="134">
        <v>0.64</v>
      </c>
      <c r="CI101" s="134">
        <v>0.65</v>
      </c>
      <c r="CJ101" s="134">
        <v>0.66</v>
      </c>
      <c r="CK101" s="134">
        <v>0.67</v>
      </c>
      <c r="CL101" s="134">
        <v>0.68</v>
      </c>
      <c r="CM101" s="134">
        <v>0.69</v>
      </c>
      <c r="CN101" s="134">
        <v>0.7</v>
      </c>
      <c r="CO101" s="134">
        <v>0.71</v>
      </c>
      <c r="CP101" s="134">
        <v>0.72</v>
      </c>
      <c r="CQ101" s="134">
        <v>0.73</v>
      </c>
      <c r="CR101" s="134">
        <v>0.74</v>
      </c>
      <c r="CS101" s="134">
        <v>0.75</v>
      </c>
      <c r="CT101" s="134">
        <v>0.76</v>
      </c>
      <c r="CU101" s="134">
        <v>0.77</v>
      </c>
      <c r="CV101" s="134">
        <v>0.78</v>
      </c>
      <c r="CW101" s="134">
        <v>0.79</v>
      </c>
      <c r="CX101" s="134">
        <v>0.8</v>
      </c>
      <c r="CY101" s="134">
        <v>0.81</v>
      </c>
      <c r="CZ101" s="134">
        <v>0.82</v>
      </c>
      <c r="DA101" s="134">
        <v>0.83</v>
      </c>
      <c r="DB101" s="134">
        <v>0.84</v>
      </c>
      <c r="DC101" s="134">
        <v>0.85</v>
      </c>
      <c r="DD101" s="134">
        <v>0.86</v>
      </c>
      <c r="DE101" s="134">
        <v>0.87</v>
      </c>
      <c r="DF101" s="134">
        <v>0.88</v>
      </c>
      <c r="DG101" s="134">
        <v>0.89</v>
      </c>
      <c r="DH101" s="134">
        <v>0.9</v>
      </c>
      <c r="DI101" s="134">
        <v>0.91</v>
      </c>
      <c r="DJ101" s="134">
        <v>0.92</v>
      </c>
      <c r="DK101" s="134">
        <v>0.93</v>
      </c>
      <c r="DL101" s="134">
        <v>0.94</v>
      </c>
      <c r="DM101" s="134">
        <v>0.95</v>
      </c>
      <c r="DN101" s="134">
        <v>0.96</v>
      </c>
      <c r="DO101" s="134">
        <v>0.97</v>
      </c>
      <c r="DP101" s="134">
        <v>0.98</v>
      </c>
      <c r="DQ101" s="134">
        <v>0.99</v>
      </c>
    </row>
    <row r="102" spans="2:121" ht="13.5" thickBot="1" x14ac:dyDescent="0.25">
      <c r="B102" s="19"/>
      <c r="D102" s="35">
        <f>E101</f>
        <v>0</v>
      </c>
      <c r="E102" s="36">
        <f>E101*E99</f>
        <v>0</v>
      </c>
      <c r="F102" s="36">
        <f>F101*F99</f>
        <v>1.6666666666666666E-2</v>
      </c>
      <c r="G102" s="36">
        <f t="shared" ref="G102:L102" si="20">G101*G99</f>
        <v>0.33333333333333331</v>
      </c>
      <c r="H102" s="36">
        <f t="shared" si="20"/>
        <v>1</v>
      </c>
      <c r="I102" s="36">
        <f t="shared" si="20"/>
        <v>1</v>
      </c>
      <c r="J102" s="36">
        <f t="shared" si="20"/>
        <v>5</v>
      </c>
      <c r="K102" s="36">
        <f t="shared" si="20"/>
        <v>9.3333333333333339</v>
      </c>
      <c r="L102" s="36">
        <f t="shared" si="20"/>
        <v>11.666666666666666</v>
      </c>
      <c r="M102" s="37">
        <f>SUM(E102:L102)</f>
        <v>28.35</v>
      </c>
      <c r="N102" s="68"/>
      <c r="O102" s="94">
        <f>M102</f>
        <v>28.35</v>
      </c>
      <c r="P102" s="97">
        <f>D102</f>
        <v>0</v>
      </c>
      <c r="Q102" s="69" t="e">
        <f>O102/P102</f>
        <v>#DIV/0!</v>
      </c>
      <c r="V102" s="120"/>
      <c r="W102" s="120"/>
      <c r="X102" s="120"/>
      <c r="Y102" s="120"/>
      <c r="Z102" s="120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</row>
    <row r="103" spans="2:121" ht="13.5" thickBot="1" x14ac:dyDescent="0.25">
      <c r="B103" s="84"/>
      <c r="D103" s="25" t="s">
        <v>12</v>
      </c>
      <c r="E103" s="26">
        <f>F81-E81</f>
        <v>0.5</v>
      </c>
      <c r="F103" s="26">
        <f>F81-F81</f>
        <v>0</v>
      </c>
      <c r="G103" s="26">
        <f>G81-F81</f>
        <v>2</v>
      </c>
      <c r="H103" s="26">
        <f>H81-F81</f>
        <v>7</v>
      </c>
      <c r="I103" s="26">
        <f>I81-F81</f>
        <v>14.5</v>
      </c>
      <c r="J103" s="26">
        <f>J81-F81</f>
        <v>24.5</v>
      </c>
      <c r="K103" s="26">
        <f>K81-6</f>
        <v>29</v>
      </c>
      <c r="L103" s="26">
        <f>L81-F81</f>
        <v>69.5</v>
      </c>
      <c r="M103" s="27"/>
      <c r="N103" s="40"/>
      <c r="O103" s="28"/>
      <c r="P103" s="28"/>
      <c r="Q103" s="29"/>
      <c r="R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</row>
    <row r="104" spans="2:121" x14ac:dyDescent="0.2">
      <c r="B104" s="190" t="s">
        <v>36</v>
      </c>
      <c r="D104" s="39"/>
      <c r="E104" s="11">
        <v>0</v>
      </c>
      <c r="F104" s="12">
        <v>0</v>
      </c>
      <c r="G104" s="4">
        <v>1</v>
      </c>
      <c r="H104" s="4">
        <v>3</v>
      </c>
      <c r="I104" s="4">
        <v>1</v>
      </c>
      <c r="J104" s="4">
        <v>6</v>
      </c>
      <c r="K104" s="4">
        <v>5</v>
      </c>
      <c r="L104" s="5">
        <v>14</v>
      </c>
      <c r="M104" s="6">
        <v>30</v>
      </c>
      <c r="N104" s="18"/>
      <c r="O104" s="89" t="s">
        <v>57</v>
      </c>
      <c r="P104" s="99" t="s">
        <v>58</v>
      </c>
      <c r="Q104" s="31"/>
      <c r="AA104" s="4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</row>
    <row r="105" spans="2:121" ht="13.5" thickBot="1" x14ac:dyDescent="0.25">
      <c r="B105" s="191"/>
      <c r="D105" s="32" t="s">
        <v>13</v>
      </c>
      <c r="E105" s="14">
        <v>0</v>
      </c>
      <c r="F105" s="15">
        <v>0</v>
      </c>
      <c r="G105" s="8">
        <v>3.3333333333333333E-2</v>
      </c>
      <c r="H105" s="8">
        <v>0.1</v>
      </c>
      <c r="I105" s="8">
        <v>3.3333333333333333E-2</v>
      </c>
      <c r="J105" s="8">
        <v>0.2</v>
      </c>
      <c r="K105" s="8">
        <v>0.16666666666666666</v>
      </c>
      <c r="L105" s="9">
        <v>0.46666666666666667</v>
      </c>
      <c r="M105" s="10">
        <v>1</v>
      </c>
      <c r="N105" s="18"/>
      <c r="O105" s="33" t="s">
        <v>10</v>
      </c>
      <c r="P105" s="33" t="s">
        <v>11</v>
      </c>
      <c r="Q105" s="34" t="s">
        <v>9</v>
      </c>
      <c r="V105" s="134">
        <f>V95:PE95%</f>
        <v>0</v>
      </c>
      <c r="W105" s="131">
        <v>0.01</v>
      </c>
      <c r="X105" s="134">
        <v>0.02</v>
      </c>
      <c r="Y105" s="134">
        <v>0.03</v>
      </c>
      <c r="Z105" s="134">
        <v>0.04</v>
      </c>
      <c r="AA105" s="134">
        <v>0.05</v>
      </c>
      <c r="AB105" s="134">
        <v>0.06</v>
      </c>
      <c r="AC105" s="134">
        <v>7.0000000000000007E-2</v>
      </c>
      <c r="AD105" s="134">
        <v>0.08</v>
      </c>
      <c r="AE105" s="134">
        <v>0.09</v>
      </c>
      <c r="AF105" s="134">
        <v>0.1</v>
      </c>
      <c r="AG105" s="134">
        <v>0.11</v>
      </c>
      <c r="AH105" s="134">
        <v>0.12</v>
      </c>
      <c r="AI105" s="134">
        <v>0.13</v>
      </c>
      <c r="AJ105" s="134">
        <v>0.14000000000000001</v>
      </c>
      <c r="AK105" s="134">
        <v>0.15</v>
      </c>
      <c r="AL105" s="134">
        <v>0.16</v>
      </c>
      <c r="AM105" s="134">
        <v>0.17</v>
      </c>
      <c r="AN105" s="134">
        <v>0.18</v>
      </c>
      <c r="AO105" s="134">
        <v>0.19</v>
      </c>
      <c r="AP105" s="134">
        <v>0.2</v>
      </c>
      <c r="AQ105" s="134">
        <v>0.21</v>
      </c>
      <c r="AR105" s="134">
        <v>0.22</v>
      </c>
      <c r="AS105" s="134">
        <v>0.23</v>
      </c>
      <c r="AT105" s="134">
        <v>0.24</v>
      </c>
      <c r="AU105" s="134">
        <v>0.25</v>
      </c>
      <c r="AV105" s="134">
        <v>0.26</v>
      </c>
      <c r="AW105" s="134">
        <v>0.27</v>
      </c>
      <c r="AX105" s="134">
        <v>0.28000000000000003</v>
      </c>
      <c r="AY105" s="134">
        <v>0.28999999999999998</v>
      </c>
      <c r="AZ105" s="134">
        <v>0.3</v>
      </c>
      <c r="BA105" s="134">
        <v>0.31</v>
      </c>
      <c r="BB105" s="134">
        <v>0.32</v>
      </c>
      <c r="BC105" s="134">
        <v>0.33</v>
      </c>
      <c r="BD105" s="134">
        <v>0.34</v>
      </c>
      <c r="BE105" s="134">
        <v>0.35</v>
      </c>
      <c r="BF105" s="134">
        <v>0.36</v>
      </c>
      <c r="BG105" s="134">
        <v>0.37</v>
      </c>
      <c r="BH105" s="134">
        <v>0.38</v>
      </c>
      <c r="BI105" s="134">
        <v>0.39</v>
      </c>
      <c r="BJ105" s="134">
        <v>0.4</v>
      </c>
      <c r="BK105" s="134">
        <v>0.41</v>
      </c>
      <c r="BL105" s="134">
        <v>0.42</v>
      </c>
      <c r="BM105" s="134">
        <v>0.43</v>
      </c>
      <c r="BN105" s="133">
        <v>0.44</v>
      </c>
      <c r="BO105" s="134">
        <v>0.45</v>
      </c>
      <c r="BP105" s="134">
        <v>0.46</v>
      </c>
      <c r="BQ105" s="134">
        <v>0.47</v>
      </c>
      <c r="BR105" s="134">
        <v>0.48</v>
      </c>
      <c r="BS105" s="134">
        <v>0.49</v>
      </c>
      <c r="BT105" s="134">
        <v>0.5</v>
      </c>
      <c r="BU105" s="134">
        <v>0.51</v>
      </c>
      <c r="BV105" s="134">
        <v>0.52</v>
      </c>
      <c r="BW105" s="134">
        <v>0.53</v>
      </c>
      <c r="BX105" s="134">
        <v>0.54</v>
      </c>
      <c r="BY105" s="134">
        <v>0.55000000000000004</v>
      </c>
      <c r="BZ105" s="134">
        <v>0.56000000000000005</v>
      </c>
      <c r="CA105" s="134">
        <v>0.56999999999999995</v>
      </c>
      <c r="CB105" s="134">
        <v>0.57999999999999996</v>
      </c>
      <c r="CC105" s="134">
        <v>0.59</v>
      </c>
      <c r="CD105" s="134">
        <v>0.6</v>
      </c>
      <c r="CE105" s="134">
        <v>0.61</v>
      </c>
      <c r="CF105" s="134">
        <v>0.62</v>
      </c>
      <c r="CG105" s="134">
        <v>0.63</v>
      </c>
      <c r="CH105" s="134">
        <v>0.64</v>
      </c>
      <c r="CI105" s="134">
        <v>0.65</v>
      </c>
      <c r="CJ105" s="134">
        <v>0.66</v>
      </c>
      <c r="CK105" s="134">
        <v>0.67</v>
      </c>
      <c r="CL105" s="134">
        <v>0.68</v>
      </c>
      <c r="CM105" s="134">
        <v>0.69</v>
      </c>
      <c r="CN105" s="134">
        <v>0.7</v>
      </c>
      <c r="CO105" s="134">
        <v>0.71</v>
      </c>
      <c r="CP105" s="134">
        <v>0.72</v>
      </c>
      <c r="CQ105" s="134">
        <v>0.73</v>
      </c>
      <c r="CR105" s="134">
        <v>0.74</v>
      </c>
      <c r="CS105" s="134">
        <v>0.75</v>
      </c>
      <c r="CT105" s="134">
        <v>0.76</v>
      </c>
      <c r="CU105" s="134">
        <v>0.77</v>
      </c>
      <c r="CV105" s="134">
        <v>0.78</v>
      </c>
      <c r="CW105" s="134">
        <v>0.79</v>
      </c>
      <c r="CX105" s="134">
        <v>0.8</v>
      </c>
      <c r="CY105" s="134">
        <v>0.81</v>
      </c>
      <c r="CZ105" s="134">
        <v>0.82</v>
      </c>
      <c r="DA105" s="134">
        <v>0.83</v>
      </c>
      <c r="DB105" s="134">
        <v>0.84</v>
      </c>
      <c r="DC105" s="134">
        <v>0.85</v>
      </c>
      <c r="DD105" s="134">
        <v>0.86</v>
      </c>
      <c r="DE105" s="134">
        <v>0.87</v>
      </c>
      <c r="DF105" s="134">
        <v>0.88</v>
      </c>
      <c r="DG105" s="134">
        <v>0.89</v>
      </c>
      <c r="DH105" s="134">
        <v>0.9</v>
      </c>
      <c r="DI105" s="134">
        <v>0.91</v>
      </c>
      <c r="DJ105" s="134">
        <v>0.92</v>
      </c>
      <c r="DK105" s="134">
        <v>0.93</v>
      </c>
      <c r="DL105" s="134">
        <v>0.94</v>
      </c>
      <c r="DM105" s="134">
        <v>0.95</v>
      </c>
      <c r="DN105" s="134">
        <v>0.96</v>
      </c>
      <c r="DO105" s="134">
        <v>0.97</v>
      </c>
      <c r="DP105" s="134">
        <v>0.98</v>
      </c>
      <c r="DQ105" s="134">
        <v>0.99</v>
      </c>
    </row>
    <row r="106" spans="2:121" ht="13.5" thickBot="1" x14ac:dyDescent="0.25">
      <c r="B106" s="19"/>
      <c r="D106" s="35">
        <f>G105</f>
        <v>3.3333333333333333E-2</v>
      </c>
      <c r="E106" s="36">
        <f>E105*E103</f>
        <v>0</v>
      </c>
      <c r="F106" s="36">
        <f>F105*F103</f>
        <v>0</v>
      </c>
      <c r="G106" s="36">
        <f t="shared" ref="G106:L106" si="21">G105*G103</f>
        <v>6.6666666666666666E-2</v>
      </c>
      <c r="H106" s="36">
        <f t="shared" si="21"/>
        <v>0.70000000000000007</v>
      </c>
      <c r="I106" s="36">
        <f t="shared" si="21"/>
        <v>0.48333333333333334</v>
      </c>
      <c r="J106" s="36">
        <f t="shared" si="21"/>
        <v>4.9000000000000004</v>
      </c>
      <c r="K106" s="36">
        <f t="shared" si="21"/>
        <v>4.833333333333333</v>
      </c>
      <c r="L106" s="36">
        <f t="shared" si="21"/>
        <v>32.433333333333337</v>
      </c>
      <c r="M106" s="37">
        <f>SUM(E106:L106)</f>
        <v>43.416666666666671</v>
      </c>
      <c r="N106" s="68"/>
      <c r="O106" s="94">
        <f>M106</f>
        <v>43.416666666666671</v>
      </c>
      <c r="P106" s="97">
        <f>D106</f>
        <v>3.3333333333333333E-2</v>
      </c>
      <c r="Q106" s="69">
        <f>O106/P106</f>
        <v>1302.5000000000002</v>
      </c>
      <c r="R106" s="20"/>
      <c r="V106" s="120"/>
      <c r="W106" s="120"/>
      <c r="X106" s="120"/>
      <c r="Y106" s="120"/>
      <c r="Z106" s="120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</row>
    <row r="107" spans="2:121" ht="13.5" thickBot="1" x14ac:dyDescent="0.25">
      <c r="B107" s="19"/>
      <c r="D107" s="25" t="s">
        <v>12</v>
      </c>
      <c r="E107" s="26">
        <f>E81-E81</f>
        <v>0</v>
      </c>
      <c r="F107" s="26">
        <f>F81-E81</f>
        <v>0.5</v>
      </c>
      <c r="G107" s="26">
        <f>G81-E81</f>
        <v>2.5</v>
      </c>
      <c r="H107" s="26">
        <f>H81-E81</f>
        <v>7.5</v>
      </c>
      <c r="I107" s="26">
        <f>I81-E81</f>
        <v>15</v>
      </c>
      <c r="J107" s="26">
        <f>J81-E81</f>
        <v>25</v>
      </c>
      <c r="K107" s="26">
        <f>K81-E81</f>
        <v>35</v>
      </c>
      <c r="L107" s="26">
        <f>L81-E81</f>
        <v>70</v>
      </c>
      <c r="M107" s="27"/>
      <c r="N107" s="28"/>
      <c r="O107" s="28"/>
      <c r="P107" s="28"/>
      <c r="Q107" s="29"/>
      <c r="AA107" s="4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</row>
    <row r="108" spans="2:121" x14ac:dyDescent="0.2">
      <c r="B108" s="190" t="s">
        <v>37</v>
      </c>
      <c r="D108" s="39"/>
      <c r="E108" s="3">
        <v>1</v>
      </c>
      <c r="F108" s="4">
        <v>3</v>
      </c>
      <c r="G108" s="4">
        <v>6</v>
      </c>
      <c r="H108" s="4">
        <v>4</v>
      </c>
      <c r="I108" s="4">
        <v>4</v>
      </c>
      <c r="J108" s="4">
        <v>3</v>
      </c>
      <c r="K108" s="4">
        <v>6</v>
      </c>
      <c r="L108" s="5">
        <v>3</v>
      </c>
      <c r="M108" s="6">
        <v>30</v>
      </c>
      <c r="N108" s="18"/>
      <c r="O108" s="89" t="s">
        <v>57</v>
      </c>
      <c r="P108" s="99" t="s">
        <v>58</v>
      </c>
      <c r="Q108" s="31"/>
      <c r="AA108" s="4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</row>
    <row r="109" spans="2:121" ht="13.5" thickBot="1" x14ac:dyDescent="0.25">
      <c r="B109" s="191"/>
      <c r="D109" s="32" t="s">
        <v>13</v>
      </c>
      <c r="E109" s="7">
        <v>3.3333333333333333E-2</v>
      </c>
      <c r="F109" s="8">
        <v>0.1</v>
      </c>
      <c r="G109" s="8">
        <v>0.2</v>
      </c>
      <c r="H109" s="8">
        <v>0.13333333333333333</v>
      </c>
      <c r="I109" s="8">
        <v>0.13333333333333333</v>
      </c>
      <c r="J109" s="8">
        <v>0.1</v>
      </c>
      <c r="K109" s="8">
        <v>0.2</v>
      </c>
      <c r="L109" s="9">
        <v>0.1</v>
      </c>
      <c r="M109" s="10">
        <v>0.99999999999999989</v>
      </c>
      <c r="N109" s="18"/>
      <c r="O109" s="33" t="s">
        <v>10</v>
      </c>
      <c r="P109" s="33" t="s">
        <v>11</v>
      </c>
      <c r="Q109" s="34" t="s">
        <v>9</v>
      </c>
      <c r="V109" s="131">
        <v>0</v>
      </c>
      <c r="W109" s="134">
        <v>0.01</v>
      </c>
      <c r="X109" s="134">
        <v>0.02</v>
      </c>
      <c r="Y109" s="134">
        <v>0.03</v>
      </c>
      <c r="Z109" s="134">
        <v>0.04</v>
      </c>
      <c r="AA109" s="134">
        <v>0.05</v>
      </c>
      <c r="AB109" s="134">
        <v>0.06</v>
      </c>
      <c r="AC109" s="134">
        <v>7.0000000000000007E-2</v>
      </c>
      <c r="AD109" s="134">
        <v>0.08</v>
      </c>
      <c r="AE109" s="134">
        <v>0.09</v>
      </c>
      <c r="AF109" s="134">
        <v>0.1</v>
      </c>
      <c r="AG109" s="134">
        <v>0.11</v>
      </c>
      <c r="AH109" s="134">
        <v>0.12</v>
      </c>
      <c r="AI109" s="134">
        <v>0.13</v>
      </c>
      <c r="AJ109" s="134">
        <v>0.14000000000000001</v>
      </c>
      <c r="AK109" s="134">
        <v>0.15</v>
      </c>
      <c r="AL109" s="134">
        <v>0.16</v>
      </c>
      <c r="AM109" s="134">
        <v>0.17</v>
      </c>
      <c r="AN109" s="134">
        <v>0.18</v>
      </c>
      <c r="AO109" s="134">
        <v>0.19</v>
      </c>
      <c r="AP109" s="133">
        <v>0.2</v>
      </c>
      <c r="AQ109" s="134">
        <v>0.21</v>
      </c>
      <c r="AR109" s="134">
        <v>0.22</v>
      </c>
      <c r="AS109" s="134">
        <v>0.23</v>
      </c>
      <c r="AT109" s="134">
        <v>0.24</v>
      </c>
      <c r="AU109" s="134">
        <v>0.25</v>
      </c>
      <c r="AV109" s="134">
        <v>0.26</v>
      </c>
      <c r="AW109" s="134">
        <v>0.27</v>
      </c>
      <c r="AX109" s="134">
        <v>0.28000000000000003</v>
      </c>
      <c r="AY109" s="134">
        <v>0.28999999999999998</v>
      </c>
      <c r="AZ109" s="134">
        <v>0.3</v>
      </c>
      <c r="BA109" s="134">
        <v>0.31</v>
      </c>
      <c r="BB109" s="134">
        <v>0.32</v>
      </c>
      <c r="BC109" s="134">
        <v>0.33</v>
      </c>
      <c r="BD109" s="134">
        <v>0.34</v>
      </c>
      <c r="BE109" s="134">
        <v>0.35</v>
      </c>
      <c r="BF109" s="134">
        <v>0.36</v>
      </c>
      <c r="BG109" s="134">
        <v>0.37</v>
      </c>
      <c r="BH109" s="134">
        <v>0.38</v>
      </c>
      <c r="BI109" s="134">
        <v>0.39</v>
      </c>
      <c r="BJ109" s="134">
        <v>0.4</v>
      </c>
      <c r="BK109" s="134">
        <v>0.41</v>
      </c>
      <c r="BL109" s="134">
        <v>0.42</v>
      </c>
      <c r="BM109" s="134">
        <v>0.43</v>
      </c>
      <c r="BN109" s="134">
        <v>0.44</v>
      </c>
      <c r="BO109" s="134">
        <v>0.45</v>
      </c>
      <c r="BP109" s="134">
        <v>0.46</v>
      </c>
      <c r="BQ109" s="134">
        <v>0.47</v>
      </c>
      <c r="BR109" s="134">
        <v>0.48</v>
      </c>
      <c r="BS109" s="134">
        <v>0.49</v>
      </c>
      <c r="BT109" s="134">
        <v>0.5</v>
      </c>
      <c r="BU109" s="134">
        <v>0.51</v>
      </c>
      <c r="BV109" s="134">
        <v>0.52</v>
      </c>
      <c r="BW109" s="134">
        <v>0.53</v>
      </c>
      <c r="BX109" s="134">
        <v>0.54</v>
      </c>
      <c r="BY109" s="134">
        <v>0.55000000000000004</v>
      </c>
      <c r="BZ109" s="134">
        <v>0.56000000000000005</v>
      </c>
      <c r="CA109" s="134">
        <v>0.56999999999999995</v>
      </c>
      <c r="CB109" s="134">
        <v>0.57999999999999996</v>
      </c>
      <c r="CC109" s="134">
        <v>0.59</v>
      </c>
      <c r="CD109" s="134">
        <v>0.6</v>
      </c>
      <c r="CE109" s="134">
        <v>0.61</v>
      </c>
      <c r="CF109" s="134">
        <v>0.62</v>
      </c>
      <c r="CG109" s="134">
        <v>0.63</v>
      </c>
      <c r="CH109" s="134">
        <v>0.64</v>
      </c>
      <c r="CI109" s="134">
        <v>0.65</v>
      </c>
      <c r="CJ109" s="134">
        <v>0.66</v>
      </c>
      <c r="CK109" s="134">
        <v>0.67</v>
      </c>
      <c r="CL109" s="134">
        <v>0.68</v>
      </c>
      <c r="CM109" s="134">
        <v>0.69</v>
      </c>
      <c r="CN109" s="134">
        <v>0.7</v>
      </c>
      <c r="CO109" s="134">
        <v>0.71</v>
      </c>
      <c r="CP109" s="134">
        <v>0.72</v>
      </c>
      <c r="CQ109" s="134">
        <v>0.73</v>
      </c>
      <c r="CR109" s="134">
        <v>0.74</v>
      </c>
      <c r="CS109" s="134">
        <v>0.75</v>
      </c>
      <c r="CT109" s="134">
        <v>0.76</v>
      </c>
      <c r="CU109" s="134">
        <v>0.77</v>
      </c>
      <c r="CV109" s="134">
        <v>0.78</v>
      </c>
      <c r="CW109" s="134">
        <v>0.79</v>
      </c>
      <c r="CX109" s="134">
        <v>0.8</v>
      </c>
      <c r="CY109" s="134">
        <v>0.81</v>
      </c>
      <c r="CZ109" s="134">
        <v>0.82</v>
      </c>
      <c r="DA109" s="134">
        <v>0.83</v>
      </c>
      <c r="DB109" s="134">
        <v>0.84</v>
      </c>
      <c r="DC109" s="134">
        <v>0.85</v>
      </c>
      <c r="DD109" s="134">
        <v>0.86</v>
      </c>
      <c r="DE109" s="134">
        <v>0.87</v>
      </c>
      <c r="DF109" s="134">
        <v>0.88</v>
      </c>
      <c r="DG109" s="134">
        <v>0.89</v>
      </c>
      <c r="DH109" s="134">
        <v>0.9</v>
      </c>
      <c r="DI109" s="134">
        <v>0.91</v>
      </c>
      <c r="DJ109" s="134">
        <v>0.92</v>
      </c>
      <c r="DK109" s="134">
        <v>0.93</v>
      </c>
      <c r="DL109" s="134">
        <v>0.94</v>
      </c>
      <c r="DM109" s="134">
        <v>0.95</v>
      </c>
      <c r="DN109" s="134">
        <v>0.96</v>
      </c>
      <c r="DO109" s="134">
        <v>0.97</v>
      </c>
      <c r="DP109" s="134">
        <v>0.98</v>
      </c>
      <c r="DQ109" s="134">
        <v>0.99</v>
      </c>
    </row>
    <row r="110" spans="2:121" ht="13.5" thickBot="1" x14ac:dyDescent="0.25">
      <c r="B110" s="19"/>
      <c r="D110" s="35">
        <f>E109</f>
        <v>3.3333333333333333E-2</v>
      </c>
      <c r="E110" s="36">
        <f>E109*E107</f>
        <v>0</v>
      </c>
      <c r="F110" s="36">
        <f>F109*F107</f>
        <v>0.05</v>
      </c>
      <c r="G110" s="36">
        <f t="shared" ref="G110:L110" si="22">G109*G107</f>
        <v>0.5</v>
      </c>
      <c r="H110" s="36">
        <f t="shared" si="22"/>
        <v>1</v>
      </c>
      <c r="I110" s="36">
        <f t="shared" si="22"/>
        <v>2</v>
      </c>
      <c r="J110" s="36">
        <f t="shared" si="22"/>
        <v>2.5</v>
      </c>
      <c r="K110" s="36">
        <f t="shared" si="22"/>
        <v>7</v>
      </c>
      <c r="L110" s="36">
        <f t="shared" si="22"/>
        <v>7</v>
      </c>
      <c r="M110" s="37">
        <f>SUM(E110:L110)</f>
        <v>20.05</v>
      </c>
      <c r="N110" s="68"/>
      <c r="O110" s="94">
        <f>M110</f>
        <v>20.05</v>
      </c>
      <c r="P110" s="97">
        <f>D110</f>
        <v>3.3333333333333333E-2</v>
      </c>
      <c r="Q110" s="69">
        <f>O110/P110</f>
        <v>601.5</v>
      </c>
      <c r="V110" s="120"/>
      <c r="W110" s="120"/>
      <c r="X110" s="120"/>
      <c r="Y110" s="120"/>
      <c r="Z110" s="120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</row>
    <row r="111" spans="2:121" ht="13.5" thickBot="1" x14ac:dyDescent="0.25">
      <c r="B111" s="19"/>
      <c r="D111" s="25" t="s">
        <v>12</v>
      </c>
      <c r="E111" s="26">
        <f>E81-E81</f>
        <v>0</v>
      </c>
      <c r="F111" s="26">
        <f>F81-E81</f>
        <v>0.5</v>
      </c>
      <c r="G111" s="26">
        <f>G81-E81</f>
        <v>2.5</v>
      </c>
      <c r="H111" s="26">
        <f>H81-E111</f>
        <v>7.5</v>
      </c>
      <c r="I111" s="26">
        <f>I81-E81</f>
        <v>15</v>
      </c>
      <c r="J111" s="26">
        <f>J81-E81</f>
        <v>25</v>
      </c>
      <c r="K111" s="26">
        <f>K81-E81</f>
        <v>35</v>
      </c>
      <c r="L111" s="26">
        <f>L81-E81</f>
        <v>70</v>
      </c>
      <c r="M111" s="27"/>
      <c r="N111" s="27"/>
      <c r="O111" s="28"/>
      <c r="P111" s="28"/>
      <c r="Q111" s="29"/>
      <c r="R111" s="2"/>
      <c r="AA111" s="4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</row>
    <row r="112" spans="2:121" x14ac:dyDescent="0.2">
      <c r="B112" s="190" t="s">
        <v>38</v>
      </c>
      <c r="D112" s="39"/>
      <c r="E112" s="22">
        <v>1</v>
      </c>
      <c r="F112" s="11">
        <v>0</v>
      </c>
      <c r="G112" s="4">
        <v>2</v>
      </c>
      <c r="H112" s="4">
        <v>1</v>
      </c>
      <c r="I112" s="4">
        <v>0</v>
      </c>
      <c r="J112" s="4">
        <v>4</v>
      </c>
      <c r="K112" s="4">
        <v>7</v>
      </c>
      <c r="L112" s="5">
        <v>15</v>
      </c>
      <c r="M112" s="6">
        <v>30</v>
      </c>
      <c r="N112" s="18"/>
      <c r="O112" s="89" t="s">
        <v>57</v>
      </c>
      <c r="P112" s="99" t="s">
        <v>58</v>
      </c>
      <c r="Q112" s="31"/>
      <c r="AA112" s="49"/>
      <c r="AB112" s="49"/>
      <c r="AC112" s="49"/>
      <c r="AD112" s="4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</row>
    <row r="113" spans="2:121" ht="13.5" thickBot="1" x14ac:dyDescent="0.25">
      <c r="B113" s="191"/>
      <c r="D113" s="32" t="s">
        <v>13</v>
      </c>
      <c r="E113" s="23">
        <v>3.3333333333333333E-2</v>
      </c>
      <c r="F113" s="24">
        <v>0</v>
      </c>
      <c r="G113" s="8">
        <v>6.6666666666666666E-2</v>
      </c>
      <c r="H113" s="8">
        <v>3.3333333333333333E-2</v>
      </c>
      <c r="I113" s="8">
        <v>0</v>
      </c>
      <c r="J113" s="8">
        <v>0.13333333333333333</v>
      </c>
      <c r="K113" s="8">
        <v>0.23333333333333334</v>
      </c>
      <c r="L113" s="9">
        <v>0.5</v>
      </c>
      <c r="M113" s="10">
        <v>1</v>
      </c>
      <c r="N113" s="18"/>
      <c r="O113" s="33" t="s">
        <v>10</v>
      </c>
      <c r="P113" s="33" t="s">
        <v>11</v>
      </c>
      <c r="Q113" s="34" t="s">
        <v>9</v>
      </c>
      <c r="V113" s="131">
        <v>0</v>
      </c>
      <c r="W113" s="134">
        <v>0.01</v>
      </c>
      <c r="X113" s="134">
        <v>0.02</v>
      </c>
      <c r="Y113" s="134">
        <v>0.03</v>
      </c>
      <c r="Z113" s="134">
        <v>0.04</v>
      </c>
      <c r="AA113" s="134">
        <v>0.05</v>
      </c>
      <c r="AB113" s="134">
        <v>0.06</v>
      </c>
      <c r="AC113" s="134">
        <v>7.0000000000000007E-2</v>
      </c>
      <c r="AD113" s="134">
        <v>0.08</v>
      </c>
      <c r="AE113" s="134">
        <v>0.09</v>
      </c>
      <c r="AF113" s="134">
        <v>0.1</v>
      </c>
      <c r="AG113" s="134">
        <v>0.11</v>
      </c>
      <c r="AH113" s="134">
        <v>0.12</v>
      </c>
      <c r="AI113" s="134">
        <v>0.13</v>
      </c>
      <c r="AJ113" s="134">
        <v>0.14000000000000001</v>
      </c>
      <c r="AK113" s="134">
        <v>0.15</v>
      </c>
      <c r="AL113" s="134">
        <v>0.16</v>
      </c>
      <c r="AM113" s="134">
        <v>0.17</v>
      </c>
      <c r="AN113" s="134">
        <v>0.18</v>
      </c>
      <c r="AO113" s="134">
        <v>0.19</v>
      </c>
      <c r="AP113" s="134">
        <v>0.2</v>
      </c>
      <c r="AQ113" s="134">
        <v>0.21</v>
      </c>
      <c r="AR113" s="134">
        <v>0.22</v>
      </c>
      <c r="AS113" s="134">
        <v>0.23</v>
      </c>
      <c r="AT113" s="134">
        <v>0.24</v>
      </c>
      <c r="AU113" s="134">
        <v>0.25</v>
      </c>
      <c r="AV113" s="134">
        <v>0.26</v>
      </c>
      <c r="AW113" s="134">
        <v>0.27</v>
      </c>
      <c r="AX113" s="134">
        <v>0.28000000000000003</v>
      </c>
      <c r="AY113" s="134">
        <v>0.28999999999999998</v>
      </c>
      <c r="AZ113" s="134">
        <v>0.3</v>
      </c>
      <c r="BA113" s="134">
        <v>0.31</v>
      </c>
      <c r="BB113" s="134">
        <v>0.32</v>
      </c>
      <c r="BC113" s="134">
        <v>0.33</v>
      </c>
      <c r="BD113" s="134">
        <v>0.34</v>
      </c>
      <c r="BE113" s="134">
        <v>0.35</v>
      </c>
      <c r="BF113" s="134">
        <v>0.36</v>
      </c>
      <c r="BG113" s="134">
        <v>0.37</v>
      </c>
      <c r="BH113" s="134">
        <v>0.38</v>
      </c>
      <c r="BI113" s="134">
        <v>0.39</v>
      </c>
      <c r="BJ113" s="134">
        <v>0.4</v>
      </c>
      <c r="BK113" s="134">
        <v>0.41</v>
      </c>
      <c r="BL113" s="134">
        <v>0.42</v>
      </c>
      <c r="BM113" s="134">
        <v>0.43</v>
      </c>
      <c r="BN113" s="134">
        <v>0.44</v>
      </c>
      <c r="BO113" s="134">
        <v>0.45</v>
      </c>
      <c r="BP113" s="134">
        <v>0.46</v>
      </c>
      <c r="BQ113" s="133">
        <v>0.47</v>
      </c>
      <c r="BR113" s="134">
        <v>0.48</v>
      </c>
      <c r="BS113" s="134">
        <v>0.49</v>
      </c>
      <c r="BT113" s="134">
        <v>0.5</v>
      </c>
      <c r="BU113" s="134">
        <v>0.51</v>
      </c>
      <c r="BV113" s="134">
        <v>0.52</v>
      </c>
      <c r="BW113" s="134">
        <v>0.53</v>
      </c>
      <c r="BX113" s="134">
        <v>0.54</v>
      </c>
      <c r="BY113" s="134">
        <v>0.55000000000000004</v>
      </c>
      <c r="BZ113" s="134">
        <v>0.56000000000000005</v>
      </c>
      <c r="CA113" s="134">
        <v>0.56999999999999995</v>
      </c>
      <c r="CB113" s="134">
        <v>0.57999999999999996</v>
      </c>
      <c r="CC113" s="134">
        <v>0.59</v>
      </c>
      <c r="CD113" s="134">
        <v>0.6</v>
      </c>
      <c r="CE113" s="134">
        <v>0.61</v>
      </c>
      <c r="CF113" s="134">
        <v>0.62</v>
      </c>
      <c r="CG113" s="134">
        <v>0.63</v>
      </c>
      <c r="CH113" s="134">
        <v>0.64</v>
      </c>
      <c r="CI113" s="134">
        <v>0.65</v>
      </c>
      <c r="CJ113" s="134">
        <v>0.66</v>
      </c>
      <c r="CK113" s="134">
        <v>0.67</v>
      </c>
      <c r="CL113" s="134">
        <v>0.68</v>
      </c>
      <c r="CM113" s="134">
        <v>0.69</v>
      </c>
      <c r="CN113" s="134">
        <v>0.7</v>
      </c>
      <c r="CO113" s="134">
        <v>0.71</v>
      </c>
      <c r="CP113" s="134">
        <v>0.72</v>
      </c>
      <c r="CQ113" s="134">
        <v>0.73</v>
      </c>
      <c r="CR113" s="134">
        <v>0.74</v>
      </c>
      <c r="CS113" s="134">
        <v>0.75</v>
      </c>
      <c r="CT113" s="134">
        <v>0.76</v>
      </c>
      <c r="CU113" s="134">
        <v>0.77</v>
      </c>
      <c r="CV113" s="134">
        <v>0.78</v>
      </c>
      <c r="CW113" s="134">
        <v>0.79</v>
      </c>
      <c r="CX113" s="134">
        <v>0.8</v>
      </c>
      <c r="CY113" s="134">
        <v>0.81</v>
      </c>
      <c r="CZ113" s="134">
        <v>0.82</v>
      </c>
      <c r="DA113" s="134">
        <v>0.83</v>
      </c>
      <c r="DB113" s="134">
        <v>0.84</v>
      </c>
      <c r="DC113" s="134">
        <v>0.85</v>
      </c>
      <c r="DD113" s="134">
        <v>0.86</v>
      </c>
      <c r="DE113" s="134">
        <v>0.87</v>
      </c>
      <c r="DF113" s="134">
        <v>0.88</v>
      </c>
      <c r="DG113" s="134">
        <v>0.89</v>
      </c>
      <c r="DH113" s="134">
        <v>0.9</v>
      </c>
      <c r="DI113" s="134">
        <v>0.91</v>
      </c>
      <c r="DJ113" s="134">
        <v>0.92</v>
      </c>
      <c r="DK113" s="134">
        <v>0.93</v>
      </c>
      <c r="DL113" s="134">
        <v>0.94</v>
      </c>
      <c r="DM113" s="134">
        <v>0.95</v>
      </c>
      <c r="DN113" s="134">
        <v>0.96</v>
      </c>
      <c r="DO113" s="134">
        <v>0.97</v>
      </c>
      <c r="DP113" s="134">
        <v>0.98</v>
      </c>
      <c r="DQ113" s="134">
        <v>0.99</v>
      </c>
    </row>
    <row r="114" spans="2:121" ht="13.5" thickBot="1" x14ac:dyDescent="0.25">
      <c r="D114" s="35">
        <f>E113</f>
        <v>3.3333333333333333E-2</v>
      </c>
      <c r="E114" s="36">
        <f>E113*E111</f>
        <v>0</v>
      </c>
      <c r="F114" s="36">
        <f>F113*F111</f>
        <v>0</v>
      </c>
      <c r="G114" s="36">
        <f t="shared" ref="G114:L114" si="23">G113*G111</f>
        <v>0.16666666666666666</v>
      </c>
      <c r="H114" s="36">
        <f t="shared" si="23"/>
        <v>0.25</v>
      </c>
      <c r="I114" s="36">
        <f t="shared" si="23"/>
        <v>0</v>
      </c>
      <c r="J114" s="36">
        <f t="shared" si="23"/>
        <v>3.3333333333333335</v>
      </c>
      <c r="K114" s="36">
        <f t="shared" si="23"/>
        <v>8.1666666666666661</v>
      </c>
      <c r="L114" s="36">
        <f t="shared" si="23"/>
        <v>35</v>
      </c>
      <c r="M114" s="37">
        <f>SUM(E114:L114)</f>
        <v>46.916666666666664</v>
      </c>
      <c r="N114" s="68"/>
      <c r="O114" s="94">
        <f>M114</f>
        <v>46.916666666666664</v>
      </c>
      <c r="P114" s="97">
        <f>D114</f>
        <v>3.3333333333333333E-2</v>
      </c>
      <c r="Q114" s="69">
        <f>O114/P114</f>
        <v>1407.5</v>
      </c>
      <c r="R114" s="66" t="s">
        <v>55</v>
      </c>
      <c r="S114" s="65" t="s">
        <v>54</v>
      </c>
      <c r="AA114" s="48"/>
    </row>
    <row r="115" spans="2:121" ht="13.5" thickBot="1" x14ac:dyDescent="0.25"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R115" s="66" t="s">
        <v>17</v>
      </c>
      <c r="S115" s="65" t="s">
        <v>16</v>
      </c>
      <c r="T115" s="67" t="s">
        <v>9</v>
      </c>
      <c r="AA115" s="48"/>
    </row>
    <row r="116" spans="2:121" x14ac:dyDescent="0.2">
      <c r="D116" s="90" t="s">
        <v>43</v>
      </c>
      <c r="E116" s="102">
        <f>S116</f>
        <v>0.05</v>
      </c>
      <c r="F116" s="87" t="s">
        <v>59</v>
      </c>
      <c r="G116" s="87"/>
      <c r="H116" s="103"/>
      <c r="I116" s="103"/>
      <c r="J116" s="104"/>
      <c r="K116" s="104"/>
      <c r="L116" s="104"/>
      <c r="M116" s="104"/>
      <c r="N116" s="104"/>
      <c r="O116" s="104"/>
      <c r="P116" s="104"/>
      <c r="Q116" s="104" t="s">
        <v>14</v>
      </c>
      <c r="R116" s="63">
        <f>(O114+O110+O106+O102+O98+O94+O90+O86-E90-F90-E94-E98-E106)/8</f>
        <v>34.233333333333334</v>
      </c>
      <c r="S116" s="64">
        <f>(P114+P110+P106+P102+P98+P94+P90+P86)/8</f>
        <v>0.05</v>
      </c>
      <c r="T116" s="85">
        <f>R116/S116</f>
        <v>684.66666666666663</v>
      </c>
      <c r="V116" s="138">
        <f>V102:PE102%</f>
        <v>0</v>
      </c>
      <c r="W116" s="139">
        <v>0.01</v>
      </c>
      <c r="X116" s="138">
        <v>0.02</v>
      </c>
      <c r="Y116" s="138">
        <v>0.03</v>
      </c>
      <c r="Z116" s="138">
        <v>0.04</v>
      </c>
      <c r="AA116" s="138">
        <v>0.05</v>
      </c>
      <c r="AB116" s="138">
        <v>0.06</v>
      </c>
      <c r="AC116" s="138">
        <v>7.0000000000000007E-2</v>
      </c>
      <c r="AD116" s="138">
        <v>0.08</v>
      </c>
      <c r="AE116" s="138">
        <v>0.09</v>
      </c>
      <c r="AF116" s="138">
        <v>0.1</v>
      </c>
      <c r="AG116" s="138">
        <v>0.11</v>
      </c>
      <c r="AH116" s="138">
        <v>0.12</v>
      </c>
      <c r="AI116" s="138">
        <v>0.13</v>
      </c>
      <c r="AJ116" s="138">
        <v>0.14000000000000001</v>
      </c>
      <c r="AK116" s="138">
        <v>0.15</v>
      </c>
      <c r="AL116" s="138">
        <v>0.16</v>
      </c>
      <c r="AM116" s="138">
        <v>0.17</v>
      </c>
      <c r="AN116" s="138">
        <v>0.18</v>
      </c>
      <c r="AO116" s="138">
        <v>0.19</v>
      </c>
      <c r="AP116" s="138">
        <v>0.2</v>
      </c>
      <c r="AQ116" s="138">
        <v>0.21</v>
      </c>
      <c r="AR116" s="138">
        <v>0.22</v>
      </c>
      <c r="AS116" s="138">
        <v>0.23</v>
      </c>
      <c r="AT116" s="138">
        <v>0.24</v>
      </c>
      <c r="AU116" s="138">
        <v>0.25</v>
      </c>
      <c r="AV116" s="138">
        <v>0.26</v>
      </c>
      <c r="AW116" s="138">
        <v>0.27</v>
      </c>
      <c r="AX116" s="138">
        <v>0.28000000000000003</v>
      </c>
      <c r="AY116" s="138">
        <v>0.28999999999999998</v>
      </c>
      <c r="AZ116" s="138">
        <v>0.3</v>
      </c>
      <c r="BA116" s="138">
        <v>0.31</v>
      </c>
      <c r="BB116" s="138">
        <v>0.32</v>
      </c>
      <c r="BC116" s="138">
        <v>0.33</v>
      </c>
      <c r="BD116" s="138">
        <v>0.34</v>
      </c>
      <c r="BE116" s="140">
        <v>0.35</v>
      </c>
      <c r="BF116" s="138">
        <v>0.36</v>
      </c>
      <c r="BG116" s="138">
        <v>0.37</v>
      </c>
      <c r="BH116" s="138">
        <v>0.38</v>
      </c>
      <c r="BI116" s="138">
        <v>0.39</v>
      </c>
      <c r="BJ116" s="138">
        <v>0.4</v>
      </c>
      <c r="BK116" s="138">
        <v>0.41</v>
      </c>
      <c r="BL116" s="138">
        <v>0.42</v>
      </c>
      <c r="BM116" s="138">
        <v>0.43</v>
      </c>
      <c r="BN116" s="138">
        <v>0.44</v>
      </c>
      <c r="BO116" s="138">
        <v>0.45</v>
      </c>
      <c r="BP116" s="138">
        <v>0.46</v>
      </c>
      <c r="BQ116" s="138">
        <v>0.47</v>
      </c>
      <c r="BR116" s="138">
        <v>0.48</v>
      </c>
      <c r="BS116" s="138">
        <v>0.49</v>
      </c>
      <c r="BT116" s="138">
        <v>0.5</v>
      </c>
      <c r="BU116" s="138">
        <v>0.51</v>
      </c>
      <c r="BV116" s="138">
        <v>0.52</v>
      </c>
      <c r="BW116" s="138">
        <v>0.53</v>
      </c>
      <c r="BX116" s="138">
        <v>0.54</v>
      </c>
      <c r="BY116" s="138">
        <v>0.55000000000000004</v>
      </c>
      <c r="BZ116" s="138">
        <v>0.56000000000000005</v>
      </c>
      <c r="CA116" s="138">
        <v>0.56999999999999995</v>
      </c>
      <c r="CB116" s="138">
        <v>0.57999999999999996</v>
      </c>
      <c r="CC116" s="138">
        <v>0.59</v>
      </c>
      <c r="CD116" s="138">
        <v>0.6</v>
      </c>
      <c r="CE116" s="138">
        <v>0.61</v>
      </c>
      <c r="CF116" s="138">
        <v>0.62</v>
      </c>
      <c r="CG116" s="138">
        <v>0.63</v>
      </c>
      <c r="CH116" s="138">
        <v>0.64</v>
      </c>
      <c r="CI116" s="138">
        <v>0.65</v>
      </c>
      <c r="CJ116" s="138">
        <v>0.66</v>
      </c>
      <c r="CK116" s="138">
        <v>0.67</v>
      </c>
      <c r="CL116" s="138">
        <v>0.68</v>
      </c>
      <c r="CM116" s="138">
        <v>0.69</v>
      </c>
      <c r="CN116" s="138">
        <v>0.7</v>
      </c>
      <c r="CO116" s="138">
        <v>0.71</v>
      </c>
      <c r="CP116" s="138">
        <v>0.72</v>
      </c>
      <c r="CQ116" s="138">
        <v>0.73</v>
      </c>
      <c r="CR116" s="138">
        <v>0.74</v>
      </c>
      <c r="CS116" s="138">
        <v>0.75</v>
      </c>
      <c r="CT116" s="138">
        <v>0.76</v>
      </c>
      <c r="CU116" s="138">
        <v>0.77</v>
      </c>
      <c r="CV116" s="138">
        <v>0.78</v>
      </c>
      <c r="CW116" s="138">
        <v>0.79</v>
      </c>
      <c r="CX116" s="138">
        <v>0.8</v>
      </c>
      <c r="CY116" s="138">
        <v>0.81</v>
      </c>
      <c r="CZ116" s="138">
        <v>0.82</v>
      </c>
      <c r="DA116" s="138">
        <v>0.83</v>
      </c>
      <c r="DB116" s="138">
        <v>0.84</v>
      </c>
      <c r="DC116" s="138">
        <v>0.85</v>
      </c>
      <c r="DD116" s="138">
        <v>0.86</v>
      </c>
      <c r="DE116" s="138">
        <v>0.87</v>
      </c>
      <c r="DF116" s="138">
        <v>0.88</v>
      </c>
      <c r="DG116" s="138">
        <v>0.89</v>
      </c>
      <c r="DH116" s="138">
        <v>0.9</v>
      </c>
      <c r="DI116" s="138">
        <v>0.91</v>
      </c>
      <c r="DJ116" s="138">
        <v>0.92</v>
      </c>
      <c r="DK116" s="138">
        <v>0.93</v>
      </c>
      <c r="DL116" s="138">
        <v>0.94</v>
      </c>
      <c r="DM116" s="138">
        <v>0.95</v>
      </c>
      <c r="DN116" s="138">
        <v>0.96</v>
      </c>
      <c r="DO116" s="138">
        <v>0.97</v>
      </c>
      <c r="DP116" s="138">
        <v>0.98</v>
      </c>
      <c r="DQ116" s="138">
        <v>0.99</v>
      </c>
    </row>
    <row r="117" spans="2:121" x14ac:dyDescent="0.2">
      <c r="D117" s="90" t="s">
        <v>43</v>
      </c>
      <c r="E117" s="106">
        <f>(E89+F89+E93+E97+E105)/8</f>
        <v>8.3333333333333332E-3</v>
      </c>
      <c r="F117" s="107" t="s">
        <v>60</v>
      </c>
      <c r="G117" s="87"/>
      <c r="H117" s="87"/>
      <c r="I117" s="103"/>
      <c r="J117" s="104"/>
      <c r="K117" s="90" t="s">
        <v>43</v>
      </c>
      <c r="L117" s="100">
        <f>1-E116-E117</f>
        <v>0.94166666666666665</v>
      </c>
      <c r="M117" s="88" t="s">
        <v>56</v>
      </c>
      <c r="N117" s="87"/>
      <c r="O117" s="87"/>
      <c r="P117" s="87"/>
      <c r="Q117" s="87"/>
      <c r="R117" s="86">
        <f>R116/L117</f>
        <v>36.353982300884958</v>
      </c>
      <c r="S117" s="87" t="s">
        <v>42</v>
      </c>
      <c r="T117" s="108"/>
      <c r="X117" s="89"/>
    </row>
  </sheetData>
  <mergeCells count="24">
    <mergeCell ref="B112:B113"/>
    <mergeCell ref="B61:B62"/>
    <mergeCell ref="B65:B66"/>
    <mergeCell ref="B69:B70"/>
    <mergeCell ref="B73:B74"/>
    <mergeCell ref="B84:B85"/>
    <mergeCell ref="B88:B89"/>
    <mergeCell ref="B92:B93"/>
    <mergeCell ref="B96:B97"/>
    <mergeCell ref="B100:B101"/>
    <mergeCell ref="B104:B105"/>
    <mergeCell ref="B108:B109"/>
    <mergeCell ref="B57:B58"/>
    <mergeCell ref="B6:B7"/>
    <mergeCell ref="B10:B11"/>
    <mergeCell ref="B14:B15"/>
    <mergeCell ref="B18:B19"/>
    <mergeCell ref="B22:B23"/>
    <mergeCell ref="B26:B27"/>
    <mergeCell ref="B30:B31"/>
    <mergeCell ref="B34:B35"/>
    <mergeCell ref="B45:B46"/>
    <mergeCell ref="B49:B50"/>
    <mergeCell ref="B53:B54"/>
  </mergeCells>
  <pageMargins left="0.7" right="0.7" top="0.75" bottom="0.75" header="0.3" footer="0.3"/>
  <pageSetup paperSize="9" orientation="portrait" horizontalDpi="300" verticalDpi="300" r:id="rId1"/>
  <ignoredErrors>
    <ignoredError sqref="Q86 Q75 Q102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39"/>
  <sheetViews>
    <sheetView zoomScale="85" zoomScaleNormal="85" workbookViewId="0">
      <selection activeCell="V35" sqref="V35"/>
    </sheetView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9" style="1" customWidth="1"/>
    <col min="16" max="16" width="9.7109375" style="1" customWidth="1"/>
    <col min="17" max="17" width="8.85546875" style="1" customWidth="1"/>
    <col min="18" max="18" width="10.7109375" style="1" customWidth="1"/>
    <col min="19" max="21" width="10.7109375" style="48" customWidth="1"/>
    <col min="22" max="26" width="4.28515625" style="48" customWidth="1"/>
    <col min="27" max="144" width="4.28515625" style="1" customWidth="1"/>
    <col min="145" max="1021" width="10.7109375" style="1" customWidth="1"/>
    <col min="1022" max="16384" width="9.140625" style="1"/>
  </cols>
  <sheetData>
    <row r="1" spans="2:121" ht="13.5" thickBot="1" x14ac:dyDescent="0.25"/>
    <row r="2" spans="2:121" ht="13.5" customHeight="1" thickBot="1" x14ac:dyDescent="0.25">
      <c r="D2" s="91" t="s">
        <v>53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2:121" ht="13.5" thickBot="1" x14ac:dyDescent="0.25">
      <c r="D3" s="41" t="s">
        <v>15</v>
      </c>
      <c r="E3" s="42">
        <v>0</v>
      </c>
      <c r="F3" s="42">
        <v>0.5</v>
      </c>
      <c r="G3" s="42">
        <v>2.5</v>
      </c>
      <c r="H3" s="42">
        <v>7.5</v>
      </c>
      <c r="I3" s="42">
        <v>15</v>
      </c>
      <c r="J3" s="42">
        <v>25</v>
      </c>
      <c r="K3" s="42">
        <v>35</v>
      </c>
      <c r="L3" s="42">
        <v>70</v>
      </c>
      <c r="M3" s="17"/>
      <c r="N3" s="19"/>
      <c r="O3" s="19"/>
      <c r="P3" s="19"/>
      <c r="U3" s="1"/>
      <c r="V3" s="1"/>
      <c r="W3" s="1"/>
      <c r="X3" s="1"/>
      <c r="Y3" s="1"/>
    </row>
    <row r="4" spans="2:121" ht="13.5" thickBot="1" x14ac:dyDescent="0.25">
      <c r="D4" s="43"/>
      <c r="E4" s="44">
        <v>0</v>
      </c>
      <c r="F4" s="45" t="s">
        <v>0</v>
      </c>
      <c r="G4" s="45" t="s">
        <v>1</v>
      </c>
      <c r="H4" s="45" t="s">
        <v>2</v>
      </c>
      <c r="I4" s="45" t="s">
        <v>3</v>
      </c>
      <c r="J4" s="45" t="s">
        <v>4</v>
      </c>
      <c r="K4" s="45" t="s">
        <v>5</v>
      </c>
      <c r="L4" s="46" t="s">
        <v>6</v>
      </c>
      <c r="M4" s="47" t="s">
        <v>7</v>
      </c>
      <c r="N4" s="19"/>
      <c r="O4" s="19"/>
      <c r="P4" s="19"/>
      <c r="U4" s="1"/>
      <c r="V4" s="1"/>
      <c r="W4" s="1"/>
      <c r="X4" s="1"/>
      <c r="Y4" s="1"/>
      <c r="Z4" s="1"/>
    </row>
    <row r="5" spans="2:121" ht="13.5" thickBot="1" x14ac:dyDescent="0.25"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U5" s="1"/>
      <c r="V5" s="1"/>
      <c r="W5" s="1"/>
      <c r="X5" s="1"/>
      <c r="Y5" s="1"/>
      <c r="Z5" s="1"/>
    </row>
    <row r="6" spans="2:121" ht="12.75" customHeight="1" x14ac:dyDescent="0.2">
      <c r="B6" s="190" t="s">
        <v>31</v>
      </c>
      <c r="D6" s="30"/>
      <c r="E6" s="3">
        <v>1</v>
      </c>
      <c r="F6" s="4">
        <v>0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5">
        <v>1</v>
      </c>
      <c r="M6" s="6">
        <v>6</v>
      </c>
      <c r="N6" s="18"/>
      <c r="O6" s="89" t="s">
        <v>57</v>
      </c>
      <c r="P6" s="99" t="s">
        <v>58</v>
      </c>
      <c r="Q6" s="31"/>
      <c r="U6" s="1"/>
      <c r="V6" s="1"/>
      <c r="W6" s="1"/>
      <c r="X6" s="1"/>
      <c r="Y6" s="1"/>
      <c r="Z6" s="1"/>
    </row>
    <row r="7" spans="2:121" ht="13.5" thickBot="1" x14ac:dyDescent="0.25">
      <c r="B7" s="191"/>
      <c r="D7" s="32" t="s">
        <v>13</v>
      </c>
      <c r="E7" s="7">
        <v>0.16666666666666666</v>
      </c>
      <c r="F7" s="8">
        <v>0</v>
      </c>
      <c r="G7" s="8">
        <v>0</v>
      </c>
      <c r="H7" s="8">
        <v>0.16666666666666666</v>
      </c>
      <c r="I7" s="8">
        <v>0.16666666666666666</v>
      </c>
      <c r="J7" s="8">
        <v>0.16666666666666666</v>
      </c>
      <c r="K7" s="8">
        <v>0.16666666666666666</v>
      </c>
      <c r="L7" s="9">
        <v>0.16666666666666666</v>
      </c>
      <c r="M7" s="10">
        <v>0.99999999999999989</v>
      </c>
      <c r="N7" s="18"/>
      <c r="O7" s="33" t="s">
        <v>10</v>
      </c>
      <c r="P7" s="33" t="s">
        <v>11</v>
      </c>
      <c r="Q7" s="34" t="s">
        <v>9</v>
      </c>
      <c r="U7" s="1"/>
      <c r="V7" s="131">
        <v>0</v>
      </c>
      <c r="W7" s="132">
        <v>0.01</v>
      </c>
      <c r="X7" s="132">
        <v>0.02</v>
      </c>
      <c r="Y7" s="132">
        <v>0.03</v>
      </c>
      <c r="Z7" s="132">
        <v>0.04</v>
      </c>
      <c r="AA7" s="134">
        <v>0.05</v>
      </c>
      <c r="AB7" s="134">
        <v>0.06</v>
      </c>
      <c r="AC7" s="134">
        <v>7.0000000000000007E-2</v>
      </c>
      <c r="AD7" s="134">
        <v>0.08</v>
      </c>
      <c r="AE7" s="134">
        <v>0.09</v>
      </c>
      <c r="AF7" s="134">
        <v>0.1</v>
      </c>
      <c r="AG7" s="134">
        <v>0.11</v>
      </c>
      <c r="AH7" s="134">
        <v>0.12</v>
      </c>
      <c r="AI7" s="134">
        <v>0.13</v>
      </c>
      <c r="AJ7" s="134">
        <v>0.14000000000000001</v>
      </c>
      <c r="AK7" s="134">
        <v>0.15</v>
      </c>
      <c r="AL7" s="134">
        <v>0.16</v>
      </c>
      <c r="AM7" s="134">
        <v>0.17</v>
      </c>
      <c r="AN7" s="134">
        <v>0.18</v>
      </c>
      <c r="AO7" s="134">
        <v>0.19</v>
      </c>
      <c r="AP7" s="134">
        <v>0.2</v>
      </c>
      <c r="AQ7" s="134">
        <v>0.21</v>
      </c>
      <c r="AR7" s="134">
        <v>0.22</v>
      </c>
      <c r="AS7" s="134">
        <v>0.23</v>
      </c>
      <c r="AT7" s="134">
        <v>0.24</v>
      </c>
      <c r="AU7" s="133">
        <v>0.25</v>
      </c>
      <c r="AV7" s="134">
        <v>0.26</v>
      </c>
      <c r="AW7" s="134">
        <v>0.27</v>
      </c>
      <c r="AX7" s="134">
        <v>0.28000000000000003</v>
      </c>
      <c r="AY7" s="134">
        <v>0.28999999999999998</v>
      </c>
      <c r="AZ7" s="134">
        <v>0.3</v>
      </c>
      <c r="BA7" s="134">
        <v>0.31</v>
      </c>
      <c r="BB7" s="134">
        <v>0.32</v>
      </c>
      <c r="BC7" s="134">
        <v>0.33</v>
      </c>
      <c r="BD7" s="134">
        <v>0.34</v>
      </c>
      <c r="BE7" s="134">
        <v>0.35</v>
      </c>
      <c r="BF7" s="134">
        <v>0.36</v>
      </c>
      <c r="BG7" s="134">
        <v>0.37</v>
      </c>
      <c r="BH7" s="134">
        <v>0.38</v>
      </c>
      <c r="BI7" s="134">
        <v>0.39</v>
      </c>
      <c r="BJ7" s="134">
        <v>0.4</v>
      </c>
      <c r="BK7" s="134">
        <v>0.41</v>
      </c>
      <c r="BL7" s="134">
        <v>0.42</v>
      </c>
      <c r="BM7" s="134">
        <v>0.43</v>
      </c>
      <c r="BN7" s="134">
        <v>0.44</v>
      </c>
      <c r="BO7" s="134">
        <v>0.45</v>
      </c>
      <c r="BP7" s="134">
        <v>0.46</v>
      </c>
      <c r="BQ7" s="134">
        <v>0.47</v>
      </c>
      <c r="BR7" s="134">
        <v>0.48</v>
      </c>
      <c r="BS7" s="134">
        <v>0.49</v>
      </c>
      <c r="BT7" s="134">
        <v>0.5</v>
      </c>
      <c r="BU7" s="134">
        <v>0.51</v>
      </c>
      <c r="BV7" s="134">
        <v>0.52</v>
      </c>
      <c r="BW7" s="134">
        <v>0.53</v>
      </c>
      <c r="BX7" s="134">
        <v>0.54</v>
      </c>
      <c r="BY7" s="134">
        <v>0.55000000000000004</v>
      </c>
      <c r="BZ7" s="134">
        <v>0.56000000000000005</v>
      </c>
      <c r="CA7" s="134">
        <v>0.56999999999999995</v>
      </c>
      <c r="CB7" s="134">
        <v>0.57999999999999996</v>
      </c>
      <c r="CC7" s="134">
        <v>0.59</v>
      </c>
      <c r="CD7" s="134">
        <v>0.6</v>
      </c>
      <c r="CE7" s="134">
        <v>0.61</v>
      </c>
      <c r="CF7" s="134">
        <v>0.62</v>
      </c>
      <c r="CG7" s="134">
        <v>0.63</v>
      </c>
      <c r="CH7" s="134">
        <v>0.64</v>
      </c>
      <c r="CI7" s="134">
        <v>0.65</v>
      </c>
      <c r="CJ7" s="134">
        <v>0.66</v>
      </c>
      <c r="CK7" s="134">
        <v>0.67</v>
      </c>
      <c r="CL7" s="134">
        <v>0.68</v>
      </c>
      <c r="CM7" s="134">
        <v>0.69</v>
      </c>
      <c r="CN7" s="134">
        <v>0.7</v>
      </c>
      <c r="CO7" s="134">
        <v>0.71</v>
      </c>
      <c r="CP7" s="134">
        <v>0.72</v>
      </c>
      <c r="CQ7" s="134">
        <v>0.73</v>
      </c>
      <c r="CR7" s="134">
        <v>0.74</v>
      </c>
      <c r="CS7" s="134">
        <v>0.75</v>
      </c>
      <c r="CT7" s="134">
        <v>0.76</v>
      </c>
      <c r="CU7" s="134">
        <v>0.77</v>
      </c>
      <c r="CV7" s="134">
        <v>0.78</v>
      </c>
      <c r="CW7" s="134">
        <v>0.79</v>
      </c>
      <c r="CX7" s="134">
        <v>0.8</v>
      </c>
      <c r="CY7" s="134">
        <v>0.81</v>
      </c>
      <c r="CZ7" s="134">
        <v>0.82</v>
      </c>
      <c r="DA7" s="134">
        <v>0.83</v>
      </c>
      <c r="DB7" s="134">
        <v>0.84</v>
      </c>
      <c r="DC7" s="134">
        <v>0.85</v>
      </c>
      <c r="DD7" s="134">
        <v>0.86</v>
      </c>
      <c r="DE7" s="134">
        <v>0.87</v>
      </c>
      <c r="DF7" s="134">
        <v>0.88</v>
      </c>
      <c r="DG7" s="134">
        <v>0.89</v>
      </c>
      <c r="DH7" s="134">
        <v>0.9</v>
      </c>
      <c r="DI7" s="134">
        <v>0.91</v>
      </c>
      <c r="DJ7" s="134">
        <v>0.92</v>
      </c>
      <c r="DK7" s="134">
        <v>0.93</v>
      </c>
      <c r="DL7" s="134">
        <v>0.94</v>
      </c>
      <c r="DM7" s="134">
        <v>0.95</v>
      </c>
      <c r="DN7" s="134">
        <v>0.96</v>
      </c>
      <c r="DO7" s="134">
        <v>0.97</v>
      </c>
      <c r="DP7" s="134">
        <v>0.98</v>
      </c>
      <c r="DQ7" s="134">
        <v>0.99</v>
      </c>
    </row>
    <row r="8" spans="2:121" ht="13.5" thickBot="1" x14ac:dyDescent="0.25">
      <c r="B8" s="19"/>
      <c r="D8" s="98">
        <f>E7</f>
        <v>0.16666666666666666</v>
      </c>
      <c r="E8" s="94">
        <f>E7*E5</f>
        <v>0</v>
      </c>
      <c r="F8" s="94">
        <f>F7*F5</f>
        <v>0</v>
      </c>
      <c r="G8" s="94">
        <f t="shared" ref="G8:L8" si="0">G7*G5</f>
        <v>0</v>
      </c>
      <c r="H8" s="94">
        <f t="shared" si="0"/>
        <v>1.25</v>
      </c>
      <c r="I8" s="94">
        <f t="shared" si="0"/>
        <v>2.5</v>
      </c>
      <c r="J8" s="94">
        <f t="shared" si="0"/>
        <v>4.1666666666666661</v>
      </c>
      <c r="K8" s="94">
        <f t="shared" si="0"/>
        <v>5.833333333333333</v>
      </c>
      <c r="L8" s="94">
        <f t="shared" si="0"/>
        <v>11.666666666666666</v>
      </c>
      <c r="M8" s="95">
        <f>SUM(E8:L8)</f>
        <v>25.416666666666664</v>
      </c>
      <c r="N8" s="96"/>
      <c r="O8" s="94">
        <f>M8</f>
        <v>25.416666666666664</v>
      </c>
      <c r="P8" s="97">
        <f>D8</f>
        <v>0.16666666666666666</v>
      </c>
      <c r="Q8" s="69">
        <f>O8/P8</f>
        <v>152.5</v>
      </c>
      <c r="R8" s="19"/>
      <c r="U8" s="1"/>
      <c r="V8" s="120"/>
      <c r="W8" s="120"/>
      <c r="X8" s="120"/>
      <c r="Y8" s="120"/>
      <c r="Z8" s="120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</row>
    <row r="9" spans="2:121" ht="13.5" thickBot="1" x14ac:dyDescent="0.25">
      <c r="B9" s="19"/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R9" s="19"/>
      <c r="U9" s="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</row>
    <row r="10" spans="2:121" ht="12.75" customHeight="1" x14ac:dyDescent="0.2">
      <c r="B10" s="190" t="s">
        <v>32</v>
      </c>
      <c r="D10" s="39"/>
      <c r="E10" s="11">
        <v>0</v>
      </c>
      <c r="F10" s="4">
        <v>0</v>
      </c>
      <c r="G10" s="12">
        <v>0</v>
      </c>
      <c r="H10" s="4">
        <v>0</v>
      </c>
      <c r="I10" s="4">
        <v>2</v>
      </c>
      <c r="J10" s="4">
        <v>0</v>
      </c>
      <c r="K10" s="4">
        <v>1</v>
      </c>
      <c r="L10" s="13">
        <v>3</v>
      </c>
      <c r="M10" s="6">
        <v>6</v>
      </c>
      <c r="N10" s="18"/>
      <c r="O10" s="89" t="s">
        <v>57</v>
      </c>
      <c r="P10" s="99" t="s">
        <v>58</v>
      </c>
      <c r="Q10" s="31"/>
      <c r="U10" s="1"/>
      <c r="AA10" s="4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</row>
    <row r="11" spans="2:121" ht="13.5" thickBot="1" x14ac:dyDescent="0.25">
      <c r="B11" s="191"/>
      <c r="D11" s="32" t="s">
        <v>13</v>
      </c>
      <c r="E11" s="14">
        <v>0</v>
      </c>
      <c r="F11" s="8">
        <v>0</v>
      </c>
      <c r="G11" s="15">
        <v>0</v>
      </c>
      <c r="H11" s="8">
        <v>0</v>
      </c>
      <c r="I11" s="8">
        <v>0.33333333333333331</v>
      </c>
      <c r="J11" s="8">
        <v>0</v>
      </c>
      <c r="K11" s="8">
        <v>0.16666666666666666</v>
      </c>
      <c r="L11" s="16">
        <v>0.5</v>
      </c>
      <c r="M11" s="10">
        <v>1</v>
      </c>
      <c r="N11" s="18"/>
      <c r="O11" s="33" t="s">
        <v>10</v>
      </c>
      <c r="P11" s="33" t="s">
        <v>11</v>
      </c>
      <c r="Q11" s="34" t="s">
        <v>9</v>
      </c>
      <c r="U11" s="1"/>
      <c r="V11" s="134">
        <f>V9:PE9%</f>
        <v>0</v>
      </c>
      <c r="W11" s="132">
        <v>0.01</v>
      </c>
      <c r="X11" s="132">
        <v>0.02</v>
      </c>
      <c r="Y11" s="131">
        <v>0.03</v>
      </c>
      <c r="Z11" s="132">
        <v>0.04</v>
      </c>
      <c r="AA11" s="134">
        <v>0.05</v>
      </c>
      <c r="AB11" s="134">
        <v>0.06</v>
      </c>
      <c r="AC11" s="134">
        <v>7.0000000000000007E-2</v>
      </c>
      <c r="AD11" s="134">
        <v>0.08</v>
      </c>
      <c r="AE11" s="134">
        <v>0.09</v>
      </c>
      <c r="AF11" s="134">
        <v>0.1</v>
      </c>
      <c r="AG11" s="134">
        <v>0.11</v>
      </c>
      <c r="AH11" s="134">
        <v>0.12</v>
      </c>
      <c r="AI11" s="134">
        <v>0.13</v>
      </c>
      <c r="AJ11" s="134">
        <v>0.14000000000000001</v>
      </c>
      <c r="AK11" s="134">
        <v>0.15</v>
      </c>
      <c r="AL11" s="134">
        <v>0.16</v>
      </c>
      <c r="AM11" s="134">
        <v>0.17</v>
      </c>
      <c r="AN11" s="134">
        <v>0.18</v>
      </c>
      <c r="AO11" s="134">
        <v>0.19</v>
      </c>
      <c r="AP11" s="134">
        <v>0.2</v>
      </c>
      <c r="AQ11" s="134">
        <v>0.21</v>
      </c>
      <c r="AR11" s="134">
        <v>0.22</v>
      </c>
      <c r="AS11" s="134">
        <v>0.23</v>
      </c>
      <c r="AT11" s="134">
        <v>0.24</v>
      </c>
      <c r="AU11" s="134">
        <v>0.25</v>
      </c>
      <c r="AV11" s="134">
        <v>0.26</v>
      </c>
      <c r="AW11" s="134">
        <v>0.27</v>
      </c>
      <c r="AX11" s="134">
        <v>0.28000000000000003</v>
      </c>
      <c r="AY11" s="134">
        <v>0.28999999999999998</v>
      </c>
      <c r="AZ11" s="134">
        <v>0.3</v>
      </c>
      <c r="BA11" s="134">
        <v>0.31</v>
      </c>
      <c r="BB11" s="134">
        <v>0.32</v>
      </c>
      <c r="BC11" s="134">
        <v>0.33</v>
      </c>
      <c r="BD11" s="134">
        <v>0.34</v>
      </c>
      <c r="BE11" s="134">
        <v>0.35</v>
      </c>
      <c r="BF11" s="134">
        <v>0.36</v>
      </c>
      <c r="BG11" s="134">
        <v>0.37</v>
      </c>
      <c r="BH11" s="134">
        <v>0.38</v>
      </c>
      <c r="BI11" s="134">
        <v>0.39</v>
      </c>
      <c r="BJ11" s="134">
        <v>0.4</v>
      </c>
      <c r="BK11" s="134">
        <v>0.41</v>
      </c>
      <c r="BL11" s="134">
        <v>0.42</v>
      </c>
      <c r="BM11" s="134">
        <v>0.43</v>
      </c>
      <c r="BN11" s="134">
        <v>0.44</v>
      </c>
      <c r="BO11" s="134">
        <v>0.45</v>
      </c>
      <c r="BP11" s="133">
        <v>0.46</v>
      </c>
      <c r="BQ11" s="134">
        <v>0.47</v>
      </c>
      <c r="BR11" s="134">
        <v>0.48</v>
      </c>
      <c r="BS11" s="134">
        <v>0.49</v>
      </c>
      <c r="BT11" s="134">
        <v>0.5</v>
      </c>
      <c r="BU11" s="134">
        <v>0.51</v>
      </c>
      <c r="BV11" s="134">
        <v>0.52</v>
      </c>
      <c r="BW11" s="134">
        <v>0.53</v>
      </c>
      <c r="BX11" s="134">
        <v>0.54</v>
      </c>
      <c r="BY11" s="134">
        <v>0.55000000000000004</v>
      </c>
      <c r="BZ11" s="134">
        <v>0.56000000000000005</v>
      </c>
      <c r="CA11" s="134">
        <v>0.56999999999999995</v>
      </c>
      <c r="CB11" s="134">
        <v>0.57999999999999996</v>
      </c>
      <c r="CC11" s="134">
        <v>0.59</v>
      </c>
      <c r="CD11" s="134">
        <v>0.6</v>
      </c>
      <c r="CE11" s="134">
        <v>0.61</v>
      </c>
      <c r="CF11" s="134">
        <v>0.62</v>
      </c>
      <c r="CG11" s="134">
        <v>0.63</v>
      </c>
      <c r="CH11" s="134">
        <v>0.64</v>
      </c>
      <c r="CI11" s="134">
        <v>0.65</v>
      </c>
      <c r="CJ11" s="134">
        <v>0.66</v>
      </c>
      <c r="CK11" s="134">
        <v>0.67</v>
      </c>
      <c r="CL11" s="134">
        <v>0.68</v>
      </c>
      <c r="CM11" s="134">
        <v>0.69</v>
      </c>
      <c r="CN11" s="134">
        <v>0.7</v>
      </c>
      <c r="CO11" s="134">
        <v>0.71</v>
      </c>
      <c r="CP11" s="134">
        <v>0.72</v>
      </c>
      <c r="CQ11" s="134">
        <v>0.73</v>
      </c>
      <c r="CR11" s="134">
        <v>0.74</v>
      </c>
      <c r="CS11" s="134">
        <v>0.75</v>
      </c>
      <c r="CT11" s="134">
        <v>0.76</v>
      </c>
      <c r="CU11" s="134">
        <v>0.77</v>
      </c>
      <c r="CV11" s="134">
        <v>0.78</v>
      </c>
      <c r="CW11" s="134">
        <v>0.79</v>
      </c>
      <c r="CX11" s="134">
        <v>0.8</v>
      </c>
      <c r="CY11" s="134">
        <v>0.81</v>
      </c>
      <c r="CZ11" s="134">
        <v>0.82</v>
      </c>
      <c r="DA11" s="134">
        <v>0.83</v>
      </c>
      <c r="DB11" s="134">
        <v>0.84</v>
      </c>
      <c r="DC11" s="134">
        <v>0.85</v>
      </c>
      <c r="DD11" s="134">
        <v>0.86</v>
      </c>
      <c r="DE11" s="134">
        <v>0.87</v>
      </c>
      <c r="DF11" s="134">
        <v>0.88</v>
      </c>
      <c r="DG11" s="134">
        <v>0.89</v>
      </c>
      <c r="DH11" s="134">
        <v>0.9</v>
      </c>
      <c r="DI11" s="134">
        <v>0.91</v>
      </c>
      <c r="DJ11" s="134">
        <v>0.92</v>
      </c>
      <c r="DK11" s="134">
        <v>0.93</v>
      </c>
      <c r="DL11" s="134">
        <v>0.94</v>
      </c>
      <c r="DM11" s="134">
        <v>0.95</v>
      </c>
      <c r="DN11" s="134">
        <v>0.96</v>
      </c>
      <c r="DO11" s="134">
        <v>0.97</v>
      </c>
      <c r="DP11" s="134">
        <v>0.98</v>
      </c>
      <c r="DQ11" s="134">
        <v>0.99</v>
      </c>
    </row>
    <row r="12" spans="2:121" ht="13.5" thickBot="1" x14ac:dyDescent="0.25">
      <c r="B12" s="19"/>
      <c r="D12" s="98">
        <f>G11</f>
        <v>0</v>
      </c>
      <c r="E12" s="94">
        <f>E11*E9</f>
        <v>0</v>
      </c>
      <c r="F12" s="94">
        <f>F11*F9</f>
        <v>0</v>
      </c>
      <c r="G12" s="94">
        <f t="shared" ref="G12:L12" si="1">G11*G9</f>
        <v>0</v>
      </c>
      <c r="H12" s="94">
        <f t="shared" si="1"/>
        <v>0</v>
      </c>
      <c r="I12" s="94">
        <f t="shared" si="1"/>
        <v>4.1666666666666661</v>
      </c>
      <c r="J12" s="94">
        <f t="shared" si="1"/>
        <v>0</v>
      </c>
      <c r="K12" s="94">
        <f t="shared" si="1"/>
        <v>5.4166666666666661</v>
      </c>
      <c r="L12" s="94">
        <f t="shared" si="1"/>
        <v>33.75</v>
      </c>
      <c r="M12" s="95">
        <f>SUM(E12:L12)</f>
        <v>43.333333333333329</v>
      </c>
      <c r="N12" s="96"/>
      <c r="O12" s="94">
        <f>M12</f>
        <v>43.333333333333329</v>
      </c>
      <c r="P12" s="97">
        <f>D12</f>
        <v>0</v>
      </c>
      <c r="Q12" s="69" t="e">
        <f>O12/P12</f>
        <v>#DIV/0!</v>
      </c>
      <c r="U12" s="1"/>
      <c r="V12" s="120"/>
      <c r="W12" s="120"/>
      <c r="X12" s="120"/>
      <c r="Y12" s="120"/>
      <c r="Z12" s="120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</row>
    <row r="13" spans="2:121" ht="13.5" thickBot="1" x14ac:dyDescent="0.25">
      <c r="B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  <c r="U13" s="1"/>
      <c r="AA13" s="4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</row>
    <row r="14" spans="2:121" ht="12.75" customHeight="1" x14ac:dyDescent="0.2">
      <c r="B14" s="190" t="s">
        <v>33</v>
      </c>
      <c r="D14" s="39"/>
      <c r="E14" s="11">
        <v>0</v>
      </c>
      <c r="F14" s="12">
        <v>1</v>
      </c>
      <c r="G14" s="4">
        <v>3</v>
      </c>
      <c r="H14" s="4">
        <v>0</v>
      </c>
      <c r="I14" s="4">
        <v>1</v>
      </c>
      <c r="J14" s="4">
        <v>0</v>
      </c>
      <c r="K14" s="4">
        <v>0</v>
      </c>
      <c r="L14" s="5">
        <v>1</v>
      </c>
      <c r="M14" s="6">
        <v>6</v>
      </c>
      <c r="N14" s="18"/>
      <c r="O14" s="89" t="s">
        <v>57</v>
      </c>
      <c r="P14" s="99" t="s">
        <v>58</v>
      </c>
      <c r="Q14" s="31"/>
      <c r="U14" s="1"/>
      <c r="AA14" s="4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</row>
    <row r="15" spans="2:121" ht="13.5" thickBot="1" x14ac:dyDescent="0.25">
      <c r="B15" s="191"/>
      <c r="D15" s="32" t="s">
        <v>13</v>
      </c>
      <c r="E15" s="14">
        <v>0</v>
      </c>
      <c r="F15" s="15">
        <v>0.16666666666666666</v>
      </c>
      <c r="G15" s="21">
        <v>0.5</v>
      </c>
      <c r="H15" s="8">
        <v>0</v>
      </c>
      <c r="I15" s="8">
        <v>0.16666666666666666</v>
      </c>
      <c r="J15" s="8">
        <v>0</v>
      </c>
      <c r="K15" s="8">
        <v>0</v>
      </c>
      <c r="L15" s="16">
        <v>0.16666666666666666</v>
      </c>
      <c r="M15" s="10">
        <v>0.99999999999999989</v>
      </c>
      <c r="N15" s="18"/>
      <c r="O15" s="33" t="s">
        <v>10</v>
      </c>
      <c r="P15" s="33" t="s">
        <v>11</v>
      </c>
      <c r="Q15" s="34" t="s">
        <v>9</v>
      </c>
      <c r="U15" s="1"/>
      <c r="V15" s="134">
        <f>V11:PE11%</f>
        <v>0</v>
      </c>
      <c r="W15" s="131">
        <v>0.01</v>
      </c>
      <c r="X15" s="134">
        <v>0.02</v>
      </c>
      <c r="Y15" s="134">
        <v>0.03</v>
      </c>
      <c r="Z15" s="134">
        <v>0.04</v>
      </c>
      <c r="AA15" s="134">
        <v>0.05</v>
      </c>
      <c r="AB15" s="134">
        <v>0.06</v>
      </c>
      <c r="AC15" s="134">
        <v>7.0000000000000007E-2</v>
      </c>
      <c r="AD15" s="134">
        <v>0.08</v>
      </c>
      <c r="AE15" s="134">
        <v>0.09</v>
      </c>
      <c r="AF15" s="134">
        <v>0.1</v>
      </c>
      <c r="AG15" s="134">
        <v>0.11</v>
      </c>
      <c r="AH15" s="134">
        <v>0.12</v>
      </c>
      <c r="AI15" s="134">
        <v>0.13</v>
      </c>
      <c r="AJ15" s="134">
        <v>0.14000000000000001</v>
      </c>
      <c r="AK15" s="134">
        <v>0.15</v>
      </c>
      <c r="AL15" s="133">
        <v>0.16</v>
      </c>
      <c r="AM15" s="134">
        <v>0.17</v>
      </c>
      <c r="AN15" s="134">
        <v>0.18</v>
      </c>
      <c r="AO15" s="134">
        <v>0.19</v>
      </c>
      <c r="AP15" s="134">
        <v>0.2</v>
      </c>
      <c r="AQ15" s="134">
        <v>0.21</v>
      </c>
      <c r="AR15" s="134">
        <v>0.22</v>
      </c>
      <c r="AS15" s="134">
        <v>0.23</v>
      </c>
      <c r="AT15" s="134">
        <v>0.24</v>
      </c>
      <c r="AU15" s="134">
        <v>0.25</v>
      </c>
      <c r="AV15" s="134">
        <v>0.26</v>
      </c>
      <c r="AW15" s="134">
        <v>0.27</v>
      </c>
      <c r="AX15" s="134">
        <v>0.28000000000000003</v>
      </c>
      <c r="AY15" s="134">
        <v>0.28999999999999998</v>
      </c>
      <c r="AZ15" s="134">
        <v>0.3</v>
      </c>
      <c r="BA15" s="134">
        <v>0.31</v>
      </c>
      <c r="BB15" s="134">
        <v>0.32</v>
      </c>
      <c r="BC15" s="134">
        <v>0.33</v>
      </c>
      <c r="BD15" s="134">
        <v>0.34</v>
      </c>
      <c r="BE15" s="134">
        <v>0.35</v>
      </c>
      <c r="BF15" s="134">
        <v>0.36</v>
      </c>
      <c r="BG15" s="134">
        <v>0.37</v>
      </c>
      <c r="BH15" s="134">
        <v>0.38</v>
      </c>
      <c r="BI15" s="134">
        <v>0.39</v>
      </c>
      <c r="BJ15" s="134">
        <v>0.4</v>
      </c>
      <c r="BK15" s="134">
        <v>0.41</v>
      </c>
      <c r="BL15" s="134">
        <v>0.42</v>
      </c>
      <c r="BM15" s="134">
        <v>0.43</v>
      </c>
      <c r="BN15" s="134">
        <v>0.44</v>
      </c>
      <c r="BO15" s="134">
        <v>0.45</v>
      </c>
      <c r="BP15" s="134">
        <v>0.46</v>
      </c>
      <c r="BQ15" s="134">
        <v>0.47</v>
      </c>
      <c r="BR15" s="134">
        <v>0.48</v>
      </c>
      <c r="BS15" s="134">
        <v>0.49</v>
      </c>
      <c r="BT15" s="134">
        <v>0.5</v>
      </c>
      <c r="BU15" s="134">
        <v>0.51</v>
      </c>
      <c r="BV15" s="134">
        <v>0.52</v>
      </c>
      <c r="BW15" s="134">
        <v>0.53</v>
      </c>
      <c r="BX15" s="134">
        <v>0.54</v>
      </c>
      <c r="BY15" s="134">
        <v>0.55000000000000004</v>
      </c>
      <c r="BZ15" s="134">
        <v>0.56000000000000005</v>
      </c>
      <c r="CA15" s="134">
        <v>0.56999999999999995</v>
      </c>
      <c r="CB15" s="134">
        <v>0.57999999999999996</v>
      </c>
      <c r="CC15" s="134">
        <v>0.59</v>
      </c>
      <c r="CD15" s="134">
        <v>0.6</v>
      </c>
      <c r="CE15" s="134">
        <v>0.61</v>
      </c>
      <c r="CF15" s="134">
        <v>0.62</v>
      </c>
      <c r="CG15" s="134">
        <v>0.63</v>
      </c>
      <c r="CH15" s="134">
        <v>0.64</v>
      </c>
      <c r="CI15" s="134">
        <v>0.65</v>
      </c>
      <c r="CJ15" s="134">
        <v>0.66</v>
      </c>
      <c r="CK15" s="134">
        <v>0.67</v>
      </c>
      <c r="CL15" s="134">
        <v>0.68</v>
      </c>
      <c r="CM15" s="134">
        <v>0.69</v>
      </c>
      <c r="CN15" s="134">
        <v>0.7</v>
      </c>
      <c r="CO15" s="134">
        <v>0.71</v>
      </c>
      <c r="CP15" s="134">
        <v>0.72</v>
      </c>
      <c r="CQ15" s="134">
        <v>0.73</v>
      </c>
      <c r="CR15" s="134">
        <v>0.74</v>
      </c>
      <c r="CS15" s="134">
        <v>0.75</v>
      </c>
      <c r="CT15" s="134">
        <v>0.76</v>
      </c>
      <c r="CU15" s="134">
        <v>0.77</v>
      </c>
      <c r="CV15" s="134">
        <v>0.78</v>
      </c>
      <c r="CW15" s="134">
        <v>0.79</v>
      </c>
      <c r="CX15" s="134">
        <v>0.8</v>
      </c>
      <c r="CY15" s="134">
        <v>0.81</v>
      </c>
      <c r="CZ15" s="134">
        <v>0.82</v>
      </c>
      <c r="DA15" s="134">
        <v>0.83</v>
      </c>
      <c r="DB15" s="134">
        <v>0.84</v>
      </c>
      <c r="DC15" s="134">
        <v>0.85</v>
      </c>
      <c r="DD15" s="134">
        <v>0.86</v>
      </c>
      <c r="DE15" s="134">
        <v>0.87</v>
      </c>
      <c r="DF15" s="134">
        <v>0.88</v>
      </c>
      <c r="DG15" s="134">
        <v>0.89</v>
      </c>
      <c r="DH15" s="134">
        <v>0.9</v>
      </c>
      <c r="DI15" s="134">
        <v>0.91</v>
      </c>
      <c r="DJ15" s="134">
        <v>0.92</v>
      </c>
      <c r="DK15" s="134">
        <v>0.93</v>
      </c>
      <c r="DL15" s="134">
        <v>0.94</v>
      </c>
      <c r="DM15" s="134">
        <v>0.95</v>
      </c>
      <c r="DN15" s="134">
        <v>0.96</v>
      </c>
      <c r="DO15" s="134">
        <v>0.97</v>
      </c>
      <c r="DP15" s="134">
        <v>0.98</v>
      </c>
      <c r="DQ15" s="134">
        <v>0.99</v>
      </c>
    </row>
    <row r="16" spans="2:121" ht="13.5" thickBot="1" x14ac:dyDescent="0.25">
      <c r="B16" s="19"/>
      <c r="D16" s="98">
        <f>G15</f>
        <v>0.5</v>
      </c>
      <c r="E16" s="94">
        <f>E15*E13</f>
        <v>0</v>
      </c>
      <c r="F16" s="94">
        <f>F15*F13</f>
        <v>0</v>
      </c>
      <c r="G16" s="94">
        <f t="shared" ref="G16:L16" si="2">G15*G13</f>
        <v>1</v>
      </c>
      <c r="H16" s="94">
        <f t="shared" si="2"/>
        <v>0</v>
      </c>
      <c r="I16" s="94">
        <f t="shared" si="2"/>
        <v>2.4166666666666665</v>
      </c>
      <c r="J16" s="94">
        <f t="shared" si="2"/>
        <v>0</v>
      </c>
      <c r="K16" s="94">
        <f t="shared" si="2"/>
        <v>0</v>
      </c>
      <c r="L16" s="94">
        <f t="shared" si="2"/>
        <v>11.583333333333332</v>
      </c>
      <c r="M16" s="95">
        <f>SUM(E16:L16)</f>
        <v>14.999999999999998</v>
      </c>
      <c r="N16" s="96"/>
      <c r="O16" s="94">
        <f>M16</f>
        <v>14.999999999999998</v>
      </c>
      <c r="P16" s="97">
        <f>D16</f>
        <v>0.5</v>
      </c>
      <c r="Q16" s="69">
        <f>O16/P16</f>
        <v>29.999999999999996</v>
      </c>
      <c r="U16" s="1"/>
      <c r="V16" s="120"/>
      <c r="W16" s="120"/>
      <c r="X16" s="120"/>
      <c r="Y16" s="120"/>
      <c r="Z16" s="120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</row>
    <row r="17" spans="2:121" ht="13.5" thickBot="1" x14ac:dyDescent="0.25">
      <c r="B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  <c r="U17" s="1"/>
      <c r="AA17" s="4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</row>
    <row r="18" spans="2:121" ht="12.75" customHeight="1" x14ac:dyDescent="0.2">
      <c r="B18" s="190" t="s">
        <v>34</v>
      </c>
      <c r="D18" s="39"/>
      <c r="E18" s="11">
        <v>0</v>
      </c>
      <c r="F18" s="12">
        <v>0</v>
      </c>
      <c r="G18" s="4">
        <v>1</v>
      </c>
      <c r="H18" s="4">
        <v>1</v>
      </c>
      <c r="I18" s="4">
        <v>0</v>
      </c>
      <c r="J18" s="4">
        <v>2</v>
      </c>
      <c r="K18" s="4">
        <v>1</v>
      </c>
      <c r="L18" s="5">
        <v>1</v>
      </c>
      <c r="M18" s="6">
        <v>6</v>
      </c>
      <c r="N18" s="18"/>
      <c r="O18" s="89" t="s">
        <v>57</v>
      </c>
      <c r="P18" s="99" t="s">
        <v>58</v>
      </c>
      <c r="Q18" s="31"/>
      <c r="U18" s="1"/>
      <c r="AA18" s="4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</row>
    <row r="19" spans="2:121" ht="13.5" thickBot="1" x14ac:dyDescent="0.25">
      <c r="B19" s="191"/>
      <c r="D19" s="32" t="s">
        <v>13</v>
      </c>
      <c r="E19" s="14">
        <v>0</v>
      </c>
      <c r="F19" s="15">
        <v>0</v>
      </c>
      <c r="G19" s="21">
        <v>0.16666666666666666</v>
      </c>
      <c r="H19" s="8">
        <v>0.16666666666666666</v>
      </c>
      <c r="I19" s="8">
        <v>0</v>
      </c>
      <c r="J19" s="8">
        <v>0.33333333333333331</v>
      </c>
      <c r="K19" s="8">
        <v>0.16666666666666666</v>
      </c>
      <c r="L19" s="16">
        <v>0.16666666666666666</v>
      </c>
      <c r="M19" s="10">
        <v>0.99999999999999989</v>
      </c>
      <c r="N19" s="18"/>
      <c r="O19" s="33" t="s">
        <v>10</v>
      </c>
      <c r="P19" s="33" t="s">
        <v>11</v>
      </c>
      <c r="Q19" s="34" t="s">
        <v>9</v>
      </c>
      <c r="U19" s="1"/>
      <c r="V19" s="134">
        <f>V13:PE13%</f>
        <v>0</v>
      </c>
      <c r="W19" s="131">
        <v>0.01</v>
      </c>
      <c r="X19" s="134">
        <v>0.02</v>
      </c>
      <c r="Y19" s="134">
        <v>0.03</v>
      </c>
      <c r="Z19" s="134">
        <v>0.04</v>
      </c>
      <c r="AA19" s="134">
        <v>0.05</v>
      </c>
      <c r="AB19" s="134">
        <v>0.06</v>
      </c>
      <c r="AC19" s="134">
        <v>7.0000000000000007E-2</v>
      </c>
      <c r="AD19" s="134">
        <v>0.08</v>
      </c>
      <c r="AE19" s="134">
        <v>0.09</v>
      </c>
      <c r="AF19" s="134">
        <v>0.1</v>
      </c>
      <c r="AG19" s="134">
        <v>0.11</v>
      </c>
      <c r="AH19" s="134">
        <v>0.12</v>
      </c>
      <c r="AI19" s="134">
        <v>0.13</v>
      </c>
      <c r="AJ19" s="134">
        <v>0.14000000000000001</v>
      </c>
      <c r="AK19" s="134">
        <v>0.15</v>
      </c>
      <c r="AL19" s="134">
        <v>0.16</v>
      </c>
      <c r="AM19" s="134">
        <v>0.17</v>
      </c>
      <c r="AN19" s="134">
        <v>0.18</v>
      </c>
      <c r="AO19" s="134">
        <v>0.19</v>
      </c>
      <c r="AP19" s="134">
        <v>0.2</v>
      </c>
      <c r="AQ19" s="134">
        <v>0.21</v>
      </c>
      <c r="AR19" s="134">
        <v>0.22</v>
      </c>
      <c r="AS19" s="134">
        <v>0.23</v>
      </c>
      <c r="AT19" s="134">
        <v>0.24</v>
      </c>
      <c r="AU19" s="134">
        <v>0.25</v>
      </c>
      <c r="AV19" s="134">
        <v>0.26</v>
      </c>
      <c r="AW19" s="134">
        <v>0.27</v>
      </c>
      <c r="AX19" s="133">
        <v>0.28000000000000003</v>
      </c>
      <c r="AY19" s="134">
        <v>0.28999999999999998</v>
      </c>
      <c r="AZ19" s="134">
        <v>0.3</v>
      </c>
      <c r="BA19" s="134">
        <v>0.31</v>
      </c>
      <c r="BB19" s="134">
        <v>0.32</v>
      </c>
      <c r="BC19" s="134">
        <v>0.33</v>
      </c>
      <c r="BD19" s="134">
        <v>0.34</v>
      </c>
      <c r="BE19" s="134">
        <v>0.35</v>
      </c>
      <c r="BF19" s="134">
        <v>0.36</v>
      </c>
      <c r="BG19" s="134">
        <v>0.37</v>
      </c>
      <c r="BH19" s="134">
        <v>0.38</v>
      </c>
      <c r="BI19" s="134">
        <v>0.39</v>
      </c>
      <c r="BJ19" s="134">
        <v>0.4</v>
      </c>
      <c r="BK19" s="134">
        <v>0.41</v>
      </c>
      <c r="BL19" s="134">
        <v>0.42</v>
      </c>
      <c r="BM19" s="134">
        <v>0.43</v>
      </c>
      <c r="BN19" s="134">
        <v>0.44</v>
      </c>
      <c r="BO19" s="134">
        <v>0.45</v>
      </c>
      <c r="BP19" s="134">
        <v>0.46</v>
      </c>
      <c r="BQ19" s="134">
        <v>0.47</v>
      </c>
      <c r="BR19" s="134">
        <v>0.48</v>
      </c>
      <c r="BS19" s="134">
        <v>0.49</v>
      </c>
      <c r="BT19" s="134">
        <v>0.5</v>
      </c>
      <c r="BU19" s="134">
        <v>0.51</v>
      </c>
      <c r="BV19" s="134">
        <v>0.52</v>
      </c>
      <c r="BW19" s="134">
        <v>0.53</v>
      </c>
      <c r="BX19" s="134">
        <v>0.54</v>
      </c>
      <c r="BY19" s="134">
        <v>0.55000000000000004</v>
      </c>
      <c r="BZ19" s="134">
        <v>0.56000000000000005</v>
      </c>
      <c r="CA19" s="134">
        <v>0.56999999999999995</v>
      </c>
      <c r="CB19" s="134">
        <v>0.57999999999999996</v>
      </c>
      <c r="CC19" s="134">
        <v>0.59</v>
      </c>
      <c r="CD19" s="134">
        <v>0.6</v>
      </c>
      <c r="CE19" s="134">
        <v>0.61</v>
      </c>
      <c r="CF19" s="134">
        <v>0.62</v>
      </c>
      <c r="CG19" s="134">
        <v>0.63</v>
      </c>
      <c r="CH19" s="134">
        <v>0.64</v>
      </c>
      <c r="CI19" s="134">
        <v>0.65</v>
      </c>
      <c r="CJ19" s="134">
        <v>0.66</v>
      </c>
      <c r="CK19" s="134">
        <v>0.67</v>
      </c>
      <c r="CL19" s="134">
        <v>0.68</v>
      </c>
      <c r="CM19" s="134">
        <v>0.69</v>
      </c>
      <c r="CN19" s="134">
        <v>0.7</v>
      </c>
      <c r="CO19" s="134">
        <v>0.71</v>
      </c>
      <c r="CP19" s="134">
        <v>0.72</v>
      </c>
      <c r="CQ19" s="134">
        <v>0.73</v>
      </c>
      <c r="CR19" s="134">
        <v>0.74</v>
      </c>
      <c r="CS19" s="134">
        <v>0.75</v>
      </c>
      <c r="CT19" s="134">
        <v>0.76</v>
      </c>
      <c r="CU19" s="134">
        <v>0.77</v>
      </c>
      <c r="CV19" s="134">
        <v>0.78</v>
      </c>
      <c r="CW19" s="134">
        <v>0.79</v>
      </c>
      <c r="CX19" s="134">
        <v>0.8</v>
      </c>
      <c r="CY19" s="134">
        <v>0.81</v>
      </c>
      <c r="CZ19" s="134">
        <v>0.82</v>
      </c>
      <c r="DA19" s="134">
        <v>0.83</v>
      </c>
      <c r="DB19" s="134">
        <v>0.84</v>
      </c>
      <c r="DC19" s="134">
        <v>0.85</v>
      </c>
      <c r="DD19" s="134">
        <v>0.86</v>
      </c>
      <c r="DE19" s="134">
        <v>0.87</v>
      </c>
      <c r="DF19" s="134">
        <v>0.88</v>
      </c>
      <c r="DG19" s="134">
        <v>0.89</v>
      </c>
      <c r="DH19" s="134">
        <v>0.9</v>
      </c>
      <c r="DI19" s="134">
        <v>0.91</v>
      </c>
      <c r="DJ19" s="134">
        <v>0.92</v>
      </c>
      <c r="DK19" s="134">
        <v>0.93</v>
      </c>
      <c r="DL19" s="134">
        <v>0.94</v>
      </c>
      <c r="DM19" s="134">
        <v>0.95</v>
      </c>
      <c r="DN19" s="134">
        <v>0.96</v>
      </c>
      <c r="DO19" s="134">
        <v>0.97</v>
      </c>
      <c r="DP19" s="134">
        <v>0.98</v>
      </c>
      <c r="DQ19" s="134">
        <v>0.99</v>
      </c>
    </row>
    <row r="20" spans="2:121" ht="13.5" thickBot="1" x14ac:dyDescent="0.25">
      <c r="B20" s="17"/>
      <c r="D20" s="98">
        <f>G19</f>
        <v>0.16666666666666666</v>
      </c>
      <c r="E20" s="94">
        <f>E19*E17</f>
        <v>0</v>
      </c>
      <c r="F20" s="94">
        <f>F19*F17</f>
        <v>0</v>
      </c>
      <c r="G20" s="94">
        <f t="shared" ref="G20:L20" si="3">G19*G17</f>
        <v>0.33333333333333331</v>
      </c>
      <c r="H20" s="94">
        <f t="shared" si="3"/>
        <v>1.1666666666666665</v>
      </c>
      <c r="I20" s="94">
        <f t="shared" si="3"/>
        <v>0</v>
      </c>
      <c r="J20" s="94">
        <f t="shared" si="3"/>
        <v>8.1666666666666661</v>
      </c>
      <c r="K20" s="94">
        <f t="shared" si="3"/>
        <v>5.75</v>
      </c>
      <c r="L20" s="94">
        <f t="shared" si="3"/>
        <v>11.583333333333332</v>
      </c>
      <c r="M20" s="95">
        <f>SUM(E20:L20)</f>
        <v>27</v>
      </c>
      <c r="N20" s="96"/>
      <c r="O20" s="94">
        <f>M20</f>
        <v>27</v>
      </c>
      <c r="P20" s="97">
        <f>D20</f>
        <v>0.16666666666666666</v>
      </c>
      <c r="Q20" s="69">
        <f>O20/P20</f>
        <v>162</v>
      </c>
      <c r="R20" s="17"/>
      <c r="U20" s="1"/>
      <c r="V20" s="120"/>
      <c r="W20" s="120"/>
      <c r="X20" s="120"/>
      <c r="Y20" s="120"/>
      <c r="Z20" s="120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</row>
    <row r="21" spans="2:121" ht="13.5" thickBot="1" x14ac:dyDescent="0.25">
      <c r="B21" s="17"/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R21" s="17"/>
      <c r="U21" s="1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</row>
    <row r="22" spans="2:121" ht="12.75" customHeight="1" x14ac:dyDescent="0.2">
      <c r="B22" s="194" t="s">
        <v>35</v>
      </c>
      <c r="D22" s="39"/>
      <c r="E22" s="3">
        <v>0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2</v>
      </c>
      <c r="L22" s="5">
        <v>1</v>
      </c>
      <c r="M22" s="6">
        <v>6</v>
      </c>
      <c r="N22" s="18"/>
      <c r="O22" s="89" t="s">
        <v>57</v>
      </c>
      <c r="P22" s="99" t="s">
        <v>58</v>
      </c>
      <c r="Q22" s="31"/>
      <c r="U22" s="1"/>
      <c r="AA22" s="4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</row>
    <row r="23" spans="2:121" ht="13.5" thickBot="1" x14ac:dyDescent="0.25">
      <c r="B23" s="195"/>
      <c r="D23" s="32" t="s">
        <v>13</v>
      </c>
      <c r="E23" s="7">
        <v>0</v>
      </c>
      <c r="F23" s="8">
        <v>0.33333333333333331</v>
      </c>
      <c r="G23" s="8">
        <v>0</v>
      </c>
      <c r="H23" s="8">
        <v>0.16666666666666666</v>
      </c>
      <c r="I23" s="8">
        <v>0</v>
      </c>
      <c r="J23" s="8">
        <v>0</v>
      </c>
      <c r="K23" s="8">
        <v>0.33333333333333331</v>
      </c>
      <c r="L23" s="9">
        <v>0.16666666666666666</v>
      </c>
      <c r="M23" s="10">
        <v>0.99999999999999989</v>
      </c>
      <c r="N23" s="18"/>
      <c r="O23" s="33" t="s">
        <v>10</v>
      </c>
      <c r="P23" s="33" t="s">
        <v>11</v>
      </c>
      <c r="Q23" s="34" t="s">
        <v>9</v>
      </c>
      <c r="U23" s="1"/>
      <c r="V23" s="131">
        <v>0</v>
      </c>
      <c r="W23" s="134">
        <v>0.01</v>
      </c>
      <c r="X23" s="134">
        <v>0.02</v>
      </c>
      <c r="Y23" s="134">
        <v>0.03</v>
      </c>
      <c r="Z23" s="134">
        <v>0.04</v>
      </c>
      <c r="AA23" s="134">
        <v>0.05</v>
      </c>
      <c r="AB23" s="134">
        <v>0.06</v>
      </c>
      <c r="AC23" s="134">
        <v>7.0000000000000007E-2</v>
      </c>
      <c r="AD23" s="134">
        <v>0.08</v>
      </c>
      <c r="AE23" s="134">
        <v>0.09</v>
      </c>
      <c r="AF23" s="134">
        <v>0.1</v>
      </c>
      <c r="AG23" s="134">
        <v>0.11</v>
      </c>
      <c r="AH23" s="134">
        <v>0.12</v>
      </c>
      <c r="AI23" s="134">
        <v>0.13</v>
      </c>
      <c r="AJ23" s="134">
        <v>0.14000000000000001</v>
      </c>
      <c r="AK23" s="134">
        <v>0.15</v>
      </c>
      <c r="AL23" s="134">
        <v>0.16</v>
      </c>
      <c r="AM23" s="134">
        <v>0.17</v>
      </c>
      <c r="AN23" s="134">
        <v>0.18</v>
      </c>
      <c r="AO23" s="134">
        <v>0.19</v>
      </c>
      <c r="AP23" s="134">
        <v>0.2</v>
      </c>
      <c r="AQ23" s="134">
        <v>0.21</v>
      </c>
      <c r="AR23" s="134">
        <v>0.22</v>
      </c>
      <c r="AS23" s="134">
        <v>0.23</v>
      </c>
      <c r="AT23" s="134">
        <v>0.24</v>
      </c>
      <c r="AU23" s="133">
        <v>0.25</v>
      </c>
      <c r="AV23" s="134">
        <v>0.26</v>
      </c>
      <c r="AW23" s="134">
        <v>0.27</v>
      </c>
      <c r="AX23" s="134">
        <v>0.28000000000000003</v>
      </c>
      <c r="AY23" s="134">
        <v>0.28999999999999998</v>
      </c>
      <c r="AZ23" s="134">
        <v>0.3</v>
      </c>
      <c r="BA23" s="134">
        <v>0.31</v>
      </c>
      <c r="BB23" s="134">
        <v>0.32</v>
      </c>
      <c r="BC23" s="134">
        <v>0.33</v>
      </c>
      <c r="BD23" s="134">
        <v>0.34</v>
      </c>
      <c r="BE23" s="134">
        <v>0.35</v>
      </c>
      <c r="BF23" s="134">
        <v>0.36</v>
      </c>
      <c r="BG23" s="134">
        <v>0.37</v>
      </c>
      <c r="BH23" s="134">
        <v>0.38</v>
      </c>
      <c r="BI23" s="134">
        <v>0.39</v>
      </c>
      <c r="BJ23" s="134">
        <v>0.4</v>
      </c>
      <c r="BK23" s="134">
        <v>0.41</v>
      </c>
      <c r="BL23" s="134">
        <v>0.42</v>
      </c>
      <c r="BM23" s="134">
        <v>0.43</v>
      </c>
      <c r="BN23" s="134">
        <v>0.44</v>
      </c>
      <c r="BO23" s="134">
        <v>0.45</v>
      </c>
      <c r="BP23" s="134">
        <v>0.46</v>
      </c>
      <c r="BQ23" s="134">
        <v>0.47</v>
      </c>
      <c r="BR23" s="134">
        <v>0.48</v>
      </c>
      <c r="BS23" s="134">
        <v>0.49</v>
      </c>
      <c r="BT23" s="134">
        <v>0.5</v>
      </c>
      <c r="BU23" s="134">
        <v>0.51</v>
      </c>
      <c r="BV23" s="134">
        <v>0.52</v>
      </c>
      <c r="BW23" s="134">
        <v>0.53</v>
      </c>
      <c r="BX23" s="134">
        <v>0.54</v>
      </c>
      <c r="BY23" s="134">
        <v>0.55000000000000004</v>
      </c>
      <c r="BZ23" s="134">
        <v>0.56000000000000005</v>
      </c>
      <c r="CA23" s="134">
        <v>0.56999999999999995</v>
      </c>
      <c r="CB23" s="134">
        <v>0.57999999999999996</v>
      </c>
      <c r="CC23" s="134">
        <v>0.59</v>
      </c>
      <c r="CD23" s="134">
        <v>0.6</v>
      </c>
      <c r="CE23" s="134">
        <v>0.61</v>
      </c>
      <c r="CF23" s="134">
        <v>0.62</v>
      </c>
      <c r="CG23" s="134">
        <v>0.63</v>
      </c>
      <c r="CH23" s="134">
        <v>0.64</v>
      </c>
      <c r="CI23" s="134">
        <v>0.65</v>
      </c>
      <c r="CJ23" s="134">
        <v>0.66</v>
      </c>
      <c r="CK23" s="134">
        <v>0.67</v>
      </c>
      <c r="CL23" s="134">
        <v>0.68</v>
      </c>
      <c r="CM23" s="134">
        <v>0.69</v>
      </c>
      <c r="CN23" s="134">
        <v>0.7</v>
      </c>
      <c r="CO23" s="134">
        <v>0.71</v>
      </c>
      <c r="CP23" s="134">
        <v>0.72</v>
      </c>
      <c r="CQ23" s="134">
        <v>0.73</v>
      </c>
      <c r="CR23" s="134">
        <v>0.74</v>
      </c>
      <c r="CS23" s="134">
        <v>0.75</v>
      </c>
      <c r="CT23" s="134">
        <v>0.76</v>
      </c>
      <c r="CU23" s="134">
        <v>0.77</v>
      </c>
      <c r="CV23" s="134">
        <v>0.78</v>
      </c>
      <c r="CW23" s="134">
        <v>0.79</v>
      </c>
      <c r="CX23" s="134">
        <v>0.8</v>
      </c>
      <c r="CY23" s="134">
        <v>0.81</v>
      </c>
      <c r="CZ23" s="134">
        <v>0.82</v>
      </c>
      <c r="DA23" s="134">
        <v>0.83</v>
      </c>
      <c r="DB23" s="134">
        <v>0.84</v>
      </c>
      <c r="DC23" s="134">
        <v>0.85</v>
      </c>
      <c r="DD23" s="134">
        <v>0.86</v>
      </c>
      <c r="DE23" s="134">
        <v>0.87</v>
      </c>
      <c r="DF23" s="134">
        <v>0.88</v>
      </c>
      <c r="DG23" s="134">
        <v>0.89</v>
      </c>
      <c r="DH23" s="134">
        <v>0.9</v>
      </c>
      <c r="DI23" s="134">
        <v>0.91</v>
      </c>
      <c r="DJ23" s="134">
        <v>0.92</v>
      </c>
      <c r="DK23" s="134">
        <v>0.93</v>
      </c>
      <c r="DL23" s="134">
        <v>0.94</v>
      </c>
      <c r="DM23" s="134">
        <v>0.95</v>
      </c>
      <c r="DN23" s="134">
        <v>0.96</v>
      </c>
      <c r="DO23" s="134">
        <v>0.97</v>
      </c>
      <c r="DP23" s="134">
        <v>0.98</v>
      </c>
      <c r="DQ23" s="134">
        <v>0.99</v>
      </c>
    </row>
    <row r="24" spans="2:121" ht="13.5" thickBot="1" x14ac:dyDescent="0.25">
      <c r="B24" s="19"/>
      <c r="D24" s="98">
        <f>E23</f>
        <v>0</v>
      </c>
      <c r="E24" s="94">
        <f>E23*E21</f>
        <v>0</v>
      </c>
      <c r="F24" s="94">
        <f>F23*F21</f>
        <v>0.16666666666666666</v>
      </c>
      <c r="G24" s="94">
        <f t="shared" ref="G24:L24" si="4">G23*G21</f>
        <v>0</v>
      </c>
      <c r="H24" s="94">
        <f t="shared" si="4"/>
        <v>1.25</v>
      </c>
      <c r="I24" s="94">
        <f t="shared" si="4"/>
        <v>0</v>
      </c>
      <c r="J24" s="94">
        <f t="shared" si="4"/>
        <v>0</v>
      </c>
      <c r="K24" s="94">
        <f t="shared" si="4"/>
        <v>11.666666666666666</v>
      </c>
      <c r="L24" s="94">
        <f t="shared" si="4"/>
        <v>11.666666666666666</v>
      </c>
      <c r="M24" s="95">
        <f>SUM(E24:L24)</f>
        <v>24.75</v>
      </c>
      <c r="N24" s="96"/>
      <c r="O24" s="94">
        <f>M24</f>
        <v>24.75</v>
      </c>
      <c r="P24" s="97">
        <f>D24</f>
        <v>0</v>
      </c>
      <c r="Q24" s="69" t="e">
        <f>O24/P24</f>
        <v>#DIV/0!</v>
      </c>
      <c r="U24" s="1"/>
      <c r="V24" s="120"/>
      <c r="W24" s="120"/>
      <c r="X24" s="120"/>
      <c r="Y24" s="120"/>
      <c r="Z24" s="120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</row>
    <row r="25" spans="2:121" ht="13.5" thickBot="1" x14ac:dyDescent="0.25">
      <c r="B25" s="84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R25" s="19"/>
      <c r="U25" s="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</row>
    <row r="26" spans="2:121" ht="12.75" customHeight="1" x14ac:dyDescent="0.2">
      <c r="B26" s="190" t="s">
        <v>36</v>
      </c>
      <c r="D26" s="39"/>
      <c r="E26" s="11">
        <v>0</v>
      </c>
      <c r="F26" s="12">
        <v>0</v>
      </c>
      <c r="G26" s="4">
        <v>0</v>
      </c>
      <c r="H26" s="4">
        <v>1</v>
      </c>
      <c r="I26" s="4">
        <v>2</v>
      </c>
      <c r="J26" s="4">
        <v>1</v>
      </c>
      <c r="K26" s="4">
        <v>1</v>
      </c>
      <c r="L26" s="5">
        <v>1</v>
      </c>
      <c r="M26" s="6">
        <v>6</v>
      </c>
      <c r="N26" s="18"/>
      <c r="O26" s="89" t="s">
        <v>57</v>
      </c>
      <c r="P26" s="99" t="s">
        <v>58</v>
      </c>
      <c r="Q26" s="31"/>
      <c r="U26" s="1"/>
      <c r="AA26" s="4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</row>
    <row r="27" spans="2:121" ht="13.5" thickBot="1" x14ac:dyDescent="0.25">
      <c r="B27" s="191"/>
      <c r="D27" s="32" t="s">
        <v>13</v>
      </c>
      <c r="E27" s="14">
        <v>0</v>
      </c>
      <c r="F27" s="15">
        <v>0</v>
      </c>
      <c r="G27" s="8">
        <v>0</v>
      </c>
      <c r="H27" s="8">
        <v>0.16666666666666666</v>
      </c>
      <c r="I27" s="8">
        <v>0.33333333333333331</v>
      </c>
      <c r="J27" s="8">
        <v>0.16666666666666666</v>
      </c>
      <c r="K27" s="8">
        <v>0.16666666666666666</v>
      </c>
      <c r="L27" s="9">
        <v>0.16666666666666666</v>
      </c>
      <c r="M27" s="10">
        <v>0.99999999999999989</v>
      </c>
      <c r="N27" s="18"/>
      <c r="O27" s="33" t="s">
        <v>10</v>
      </c>
      <c r="P27" s="33" t="s">
        <v>11</v>
      </c>
      <c r="Q27" s="34" t="s">
        <v>9</v>
      </c>
      <c r="U27" s="1"/>
      <c r="V27" s="134">
        <f>V17:PE17%</f>
        <v>0</v>
      </c>
      <c r="W27" s="131">
        <v>0.01</v>
      </c>
      <c r="X27" s="134">
        <v>0.02</v>
      </c>
      <c r="Y27" s="134">
        <v>0.03</v>
      </c>
      <c r="Z27" s="134">
        <v>0.04</v>
      </c>
      <c r="AA27" s="134">
        <v>0.05</v>
      </c>
      <c r="AB27" s="134">
        <v>0.06</v>
      </c>
      <c r="AC27" s="134">
        <v>7.0000000000000007E-2</v>
      </c>
      <c r="AD27" s="134">
        <v>0.08</v>
      </c>
      <c r="AE27" s="134">
        <v>0.09</v>
      </c>
      <c r="AF27" s="134">
        <v>0.1</v>
      </c>
      <c r="AG27" s="134">
        <v>0.11</v>
      </c>
      <c r="AH27" s="134">
        <v>0.12</v>
      </c>
      <c r="AI27" s="134">
        <v>0.13</v>
      </c>
      <c r="AJ27" s="134">
        <v>0.14000000000000001</v>
      </c>
      <c r="AK27" s="134">
        <v>0.15</v>
      </c>
      <c r="AL27" s="134">
        <v>0.16</v>
      </c>
      <c r="AM27" s="134">
        <v>0.17</v>
      </c>
      <c r="AN27" s="134">
        <v>0.18</v>
      </c>
      <c r="AO27" s="134">
        <v>0.19</v>
      </c>
      <c r="AP27" s="134">
        <v>0.2</v>
      </c>
      <c r="AQ27" s="134">
        <v>0.21</v>
      </c>
      <c r="AR27" s="134">
        <v>0.22</v>
      </c>
      <c r="AS27" s="134">
        <v>0.23</v>
      </c>
      <c r="AT27" s="134">
        <v>0.24</v>
      </c>
      <c r="AU27" s="134">
        <v>0.25</v>
      </c>
      <c r="AV27" s="134">
        <v>0.26</v>
      </c>
      <c r="AW27" s="133">
        <v>0.27</v>
      </c>
      <c r="AX27" s="134">
        <v>0.28000000000000003</v>
      </c>
      <c r="AY27" s="134">
        <v>0.28999999999999998</v>
      </c>
      <c r="AZ27" s="134">
        <v>0.3</v>
      </c>
      <c r="BA27" s="134">
        <v>0.31</v>
      </c>
      <c r="BB27" s="134">
        <v>0.32</v>
      </c>
      <c r="BC27" s="134">
        <v>0.33</v>
      </c>
      <c r="BD27" s="134">
        <v>0.34</v>
      </c>
      <c r="BE27" s="134">
        <v>0.35</v>
      </c>
      <c r="BF27" s="134">
        <v>0.36</v>
      </c>
      <c r="BG27" s="134">
        <v>0.37</v>
      </c>
      <c r="BH27" s="134">
        <v>0.38</v>
      </c>
      <c r="BI27" s="134">
        <v>0.39</v>
      </c>
      <c r="BJ27" s="134">
        <v>0.4</v>
      </c>
      <c r="BK27" s="134">
        <v>0.41</v>
      </c>
      <c r="BL27" s="134">
        <v>0.42</v>
      </c>
      <c r="BM27" s="134">
        <v>0.43</v>
      </c>
      <c r="BN27" s="134">
        <v>0.44</v>
      </c>
      <c r="BO27" s="134">
        <v>0.45</v>
      </c>
      <c r="BP27" s="134">
        <v>0.46</v>
      </c>
      <c r="BQ27" s="134">
        <v>0.47</v>
      </c>
      <c r="BR27" s="134">
        <v>0.48</v>
      </c>
      <c r="BS27" s="134">
        <v>0.49</v>
      </c>
      <c r="BT27" s="134">
        <v>0.5</v>
      </c>
      <c r="BU27" s="134">
        <v>0.51</v>
      </c>
      <c r="BV27" s="134">
        <v>0.52</v>
      </c>
      <c r="BW27" s="134">
        <v>0.53</v>
      </c>
      <c r="BX27" s="134">
        <v>0.54</v>
      </c>
      <c r="BY27" s="134">
        <v>0.55000000000000004</v>
      </c>
      <c r="BZ27" s="134">
        <v>0.56000000000000005</v>
      </c>
      <c r="CA27" s="134">
        <v>0.56999999999999995</v>
      </c>
      <c r="CB27" s="134">
        <v>0.57999999999999996</v>
      </c>
      <c r="CC27" s="134">
        <v>0.59</v>
      </c>
      <c r="CD27" s="134">
        <v>0.6</v>
      </c>
      <c r="CE27" s="134">
        <v>0.61</v>
      </c>
      <c r="CF27" s="134">
        <v>0.62</v>
      </c>
      <c r="CG27" s="134">
        <v>0.63</v>
      </c>
      <c r="CH27" s="134">
        <v>0.64</v>
      </c>
      <c r="CI27" s="134">
        <v>0.65</v>
      </c>
      <c r="CJ27" s="134">
        <v>0.66</v>
      </c>
      <c r="CK27" s="134">
        <v>0.67</v>
      </c>
      <c r="CL27" s="134">
        <v>0.68</v>
      </c>
      <c r="CM27" s="134">
        <v>0.69</v>
      </c>
      <c r="CN27" s="134">
        <v>0.7</v>
      </c>
      <c r="CO27" s="134">
        <v>0.71</v>
      </c>
      <c r="CP27" s="134">
        <v>0.72</v>
      </c>
      <c r="CQ27" s="134">
        <v>0.73</v>
      </c>
      <c r="CR27" s="134">
        <v>0.74</v>
      </c>
      <c r="CS27" s="134">
        <v>0.75</v>
      </c>
      <c r="CT27" s="134">
        <v>0.76</v>
      </c>
      <c r="CU27" s="134">
        <v>0.77</v>
      </c>
      <c r="CV27" s="134">
        <v>0.78</v>
      </c>
      <c r="CW27" s="134">
        <v>0.79</v>
      </c>
      <c r="CX27" s="134">
        <v>0.8</v>
      </c>
      <c r="CY27" s="134">
        <v>0.81</v>
      </c>
      <c r="CZ27" s="134">
        <v>0.82</v>
      </c>
      <c r="DA27" s="134">
        <v>0.83</v>
      </c>
      <c r="DB27" s="134">
        <v>0.84</v>
      </c>
      <c r="DC27" s="134">
        <v>0.85</v>
      </c>
      <c r="DD27" s="134">
        <v>0.86</v>
      </c>
      <c r="DE27" s="134">
        <v>0.87</v>
      </c>
      <c r="DF27" s="134">
        <v>0.88</v>
      </c>
      <c r="DG27" s="134">
        <v>0.89</v>
      </c>
      <c r="DH27" s="134">
        <v>0.9</v>
      </c>
      <c r="DI27" s="134">
        <v>0.91</v>
      </c>
      <c r="DJ27" s="134">
        <v>0.92</v>
      </c>
      <c r="DK27" s="134">
        <v>0.93</v>
      </c>
      <c r="DL27" s="134">
        <v>0.94</v>
      </c>
      <c r="DM27" s="134">
        <v>0.95</v>
      </c>
      <c r="DN27" s="134">
        <v>0.96</v>
      </c>
      <c r="DO27" s="134">
        <v>0.97</v>
      </c>
      <c r="DP27" s="134">
        <v>0.98</v>
      </c>
      <c r="DQ27" s="134">
        <v>0.99</v>
      </c>
    </row>
    <row r="28" spans="2:121" ht="13.5" thickBot="1" x14ac:dyDescent="0.25">
      <c r="B28" s="19"/>
      <c r="D28" s="98">
        <f>G27</f>
        <v>0</v>
      </c>
      <c r="E28" s="94">
        <f>E27*E25</f>
        <v>0</v>
      </c>
      <c r="F28" s="94">
        <f>F27*F25</f>
        <v>0</v>
      </c>
      <c r="G28" s="94">
        <f t="shared" ref="G28:L28" si="5">G27*G25</f>
        <v>0</v>
      </c>
      <c r="H28" s="94">
        <f t="shared" si="5"/>
        <v>1.1666666666666665</v>
      </c>
      <c r="I28" s="94">
        <f t="shared" si="5"/>
        <v>4.833333333333333</v>
      </c>
      <c r="J28" s="94">
        <f t="shared" si="5"/>
        <v>4.083333333333333</v>
      </c>
      <c r="K28" s="94">
        <f t="shared" si="5"/>
        <v>4.833333333333333</v>
      </c>
      <c r="L28" s="94">
        <f t="shared" si="5"/>
        <v>11.583333333333332</v>
      </c>
      <c r="M28" s="95">
        <f>SUM(E28:L28)</f>
        <v>26.499999999999996</v>
      </c>
      <c r="N28" s="96"/>
      <c r="O28" s="94">
        <f>M28</f>
        <v>26.499999999999996</v>
      </c>
      <c r="P28" s="97">
        <f>D28</f>
        <v>0</v>
      </c>
      <c r="Q28" s="69" t="e">
        <f>O28/P28</f>
        <v>#DIV/0!</v>
      </c>
      <c r="R28" s="20"/>
      <c r="U28" s="1"/>
      <c r="V28" s="120"/>
      <c r="W28" s="120"/>
      <c r="X28" s="120"/>
      <c r="Y28" s="120"/>
      <c r="Z28" s="120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</row>
    <row r="29" spans="2:121" ht="13.5" thickBot="1" x14ac:dyDescent="0.25">
      <c r="B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  <c r="U29" s="1"/>
      <c r="AA29" s="4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</row>
    <row r="30" spans="2:121" ht="12.75" customHeight="1" x14ac:dyDescent="0.2">
      <c r="B30" s="190" t="s">
        <v>37</v>
      </c>
      <c r="D30" s="39"/>
      <c r="E30" s="3">
        <v>0</v>
      </c>
      <c r="F30" s="4">
        <v>2</v>
      </c>
      <c r="G30" s="4">
        <v>1</v>
      </c>
      <c r="H30" s="4">
        <v>1</v>
      </c>
      <c r="I30" s="4">
        <v>0</v>
      </c>
      <c r="J30" s="4">
        <v>0</v>
      </c>
      <c r="K30" s="4">
        <v>2</v>
      </c>
      <c r="L30" s="5">
        <v>0</v>
      </c>
      <c r="M30" s="6">
        <v>6</v>
      </c>
      <c r="N30" s="18"/>
      <c r="O30" s="89" t="s">
        <v>57</v>
      </c>
      <c r="P30" s="99" t="s">
        <v>58</v>
      </c>
      <c r="Q30" s="31"/>
      <c r="U30" s="1"/>
      <c r="AA30" s="4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</row>
    <row r="31" spans="2:121" ht="13.5" thickBot="1" x14ac:dyDescent="0.25">
      <c r="B31" s="191"/>
      <c r="D31" s="32" t="s">
        <v>13</v>
      </c>
      <c r="E31" s="7">
        <v>0</v>
      </c>
      <c r="F31" s="8">
        <v>0.33333333333333331</v>
      </c>
      <c r="G31" s="8">
        <v>0.16666666666666666</v>
      </c>
      <c r="H31" s="8">
        <v>0.16666666666666666</v>
      </c>
      <c r="I31" s="8">
        <v>0</v>
      </c>
      <c r="J31" s="8">
        <v>0</v>
      </c>
      <c r="K31" s="8">
        <v>0.33333333333333331</v>
      </c>
      <c r="L31" s="9">
        <v>0</v>
      </c>
      <c r="M31" s="10">
        <v>1</v>
      </c>
      <c r="N31" s="18"/>
      <c r="O31" s="33" t="s">
        <v>10</v>
      </c>
      <c r="P31" s="33" t="s">
        <v>11</v>
      </c>
      <c r="Q31" s="34" t="s">
        <v>9</v>
      </c>
      <c r="U31" s="1"/>
      <c r="V31" s="131">
        <v>0</v>
      </c>
      <c r="W31" s="134">
        <v>0.01</v>
      </c>
      <c r="X31" s="134">
        <v>0.02</v>
      </c>
      <c r="Y31" s="134">
        <v>0.03</v>
      </c>
      <c r="Z31" s="134">
        <v>0.04</v>
      </c>
      <c r="AA31" s="134">
        <v>0.05</v>
      </c>
      <c r="AB31" s="134">
        <v>0.06</v>
      </c>
      <c r="AC31" s="134">
        <v>7.0000000000000007E-2</v>
      </c>
      <c r="AD31" s="134">
        <v>0.08</v>
      </c>
      <c r="AE31" s="134">
        <v>0.09</v>
      </c>
      <c r="AF31" s="134">
        <v>0.1</v>
      </c>
      <c r="AG31" s="134">
        <v>0.11</v>
      </c>
      <c r="AH31" s="134">
        <v>0.12</v>
      </c>
      <c r="AI31" s="133">
        <v>0.13</v>
      </c>
      <c r="AJ31" s="134">
        <v>0.14000000000000001</v>
      </c>
      <c r="AK31" s="134">
        <v>0.15</v>
      </c>
      <c r="AL31" s="134">
        <v>0.16</v>
      </c>
      <c r="AM31" s="134">
        <v>0.17</v>
      </c>
      <c r="AN31" s="134">
        <v>0.18</v>
      </c>
      <c r="AO31" s="134">
        <v>0.19</v>
      </c>
      <c r="AP31" s="134">
        <v>0.2</v>
      </c>
      <c r="AQ31" s="134">
        <v>0.21</v>
      </c>
      <c r="AR31" s="134">
        <v>0.22</v>
      </c>
      <c r="AS31" s="134">
        <v>0.23</v>
      </c>
      <c r="AT31" s="134">
        <v>0.24</v>
      </c>
      <c r="AU31" s="134">
        <v>0.25</v>
      </c>
      <c r="AV31" s="134">
        <v>0.26</v>
      </c>
      <c r="AW31" s="134">
        <v>0.27</v>
      </c>
      <c r="AX31" s="134">
        <v>0.28000000000000003</v>
      </c>
      <c r="AY31" s="134">
        <v>0.28999999999999998</v>
      </c>
      <c r="AZ31" s="134">
        <v>0.3</v>
      </c>
      <c r="BA31" s="134">
        <v>0.31</v>
      </c>
      <c r="BB31" s="134">
        <v>0.32</v>
      </c>
      <c r="BC31" s="134">
        <v>0.33</v>
      </c>
      <c r="BD31" s="134">
        <v>0.34</v>
      </c>
      <c r="BE31" s="134">
        <v>0.35</v>
      </c>
      <c r="BF31" s="134">
        <v>0.36</v>
      </c>
      <c r="BG31" s="134">
        <v>0.37</v>
      </c>
      <c r="BH31" s="134">
        <v>0.38</v>
      </c>
      <c r="BI31" s="134">
        <v>0.39</v>
      </c>
      <c r="BJ31" s="134">
        <v>0.4</v>
      </c>
      <c r="BK31" s="134">
        <v>0.41</v>
      </c>
      <c r="BL31" s="134">
        <v>0.42</v>
      </c>
      <c r="BM31" s="134">
        <v>0.43</v>
      </c>
      <c r="BN31" s="134">
        <v>0.44</v>
      </c>
      <c r="BO31" s="134">
        <v>0.45</v>
      </c>
      <c r="BP31" s="134">
        <v>0.46</v>
      </c>
      <c r="BQ31" s="134">
        <v>0.47</v>
      </c>
      <c r="BR31" s="134">
        <v>0.48</v>
      </c>
      <c r="BS31" s="134">
        <v>0.49</v>
      </c>
      <c r="BT31" s="134">
        <v>0.5</v>
      </c>
      <c r="BU31" s="134">
        <v>0.51</v>
      </c>
      <c r="BV31" s="134">
        <v>0.52</v>
      </c>
      <c r="BW31" s="134">
        <v>0.53</v>
      </c>
      <c r="BX31" s="134">
        <v>0.54</v>
      </c>
      <c r="BY31" s="134">
        <v>0.55000000000000004</v>
      </c>
      <c r="BZ31" s="134">
        <v>0.56000000000000005</v>
      </c>
      <c r="CA31" s="134">
        <v>0.56999999999999995</v>
      </c>
      <c r="CB31" s="134">
        <v>0.57999999999999996</v>
      </c>
      <c r="CC31" s="134">
        <v>0.59</v>
      </c>
      <c r="CD31" s="134">
        <v>0.6</v>
      </c>
      <c r="CE31" s="134">
        <v>0.61</v>
      </c>
      <c r="CF31" s="134">
        <v>0.62</v>
      </c>
      <c r="CG31" s="134">
        <v>0.63</v>
      </c>
      <c r="CH31" s="134">
        <v>0.64</v>
      </c>
      <c r="CI31" s="134">
        <v>0.65</v>
      </c>
      <c r="CJ31" s="134">
        <v>0.66</v>
      </c>
      <c r="CK31" s="134">
        <v>0.67</v>
      </c>
      <c r="CL31" s="134">
        <v>0.68</v>
      </c>
      <c r="CM31" s="134">
        <v>0.69</v>
      </c>
      <c r="CN31" s="134">
        <v>0.7</v>
      </c>
      <c r="CO31" s="134">
        <v>0.71</v>
      </c>
      <c r="CP31" s="134">
        <v>0.72</v>
      </c>
      <c r="CQ31" s="134">
        <v>0.73</v>
      </c>
      <c r="CR31" s="134">
        <v>0.74</v>
      </c>
      <c r="CS31" s="134">
        <v>0.75</v>
      </c>
      <c r="CT31" s="134">
        <v>0.76</v>
      </c>
      <c r="CU31" s="134">
        <v>0.77</v>
      </c>
      <c r="CV31" s="134">
        <v>0.78</v>
      </c>
      <c r="CW31" s="134">
        <v>0.79</v>
      </c>
      <c r="CX31" s="134">
        <v>0.8</v>
      </c>
      <c r="CY31" s="134">
        <v>0.81</v>
      </c>
      <c r="CZ31" s="134">
        <v>0.82</v>
      </c>
      <c r="DA31" s="134">
        <v>0.83</v>
      </c>
      <c r="DB31" s="134">
        <v>0.84</v>
      </c>
      <c r="DC31" s="134">
        <v>0.85</v>
      </c>
      <c r="DD31" s="134">
        <v>0.86</v>
      </c>
      <c r="DE31" s="134">
        <v>0.87</v>
      </c>
      <c r="DF31" s="134">
        <v>0.88</v>
      </c>
      <c r="DG31" s="134">
        <v>0.89</v>
      </c>
      <c r="DH31" s="134">
        <v>0.9</v>
      </c>
      <c r="DI31" s="134">
        <v>0.91</v>
      </c>
      <c r="DJ31" s="134">
        <v>0.92</v>
      </c>
      <c r="DK31" s="134">
        <v>0.93</v>
      </c>
      <c r="DL31" s="134">
        <v>0.94</v>
      </c>
      <c r="DM31" s="134">
        <v>0.95</v>
      </c>
      <c r="DN31" s="134">
        <v>0.96</v>
      </c>
      <c r="DO31" s="134">
        <v>0.97</v>
      </c>
      <c r="DP31" s="134">
        <v>0.98</v>
      </c>
      <c r="DQ31" s="134">
        <v>0.99</v>
      </c>
    </row>
    <row r="32" spans="2:121" ht="13.5" thickBot="1" x14ac:dyDescent="0.25">
      <c r="B32" s="19"/>
      <c r="D32" s="98">
        <f>E31</f>
        <v>0</v>
      </c>
      <c r="E32" s="94">
        <f>E31*E29</f>
        <v>0</v>
      </c>
      <c r="F32" s="94">
        <f>F31*F29</f>
        <v>0.16666666666666666</v>
      </c>
      <c r="G32" s="94">
        <f t="shared" ref="G32:L32" si="6">G31*G29</f>
        <v>0.41666666666666663</v>
      </c>
      <c r="H32" s="94">
        <f t="shared" si="6"/>
        <v>1.25</v>
      </c>
      <c r="I32" s="94">
        <f t="shared" si="6"/>
        <v>0</v>
      </c>
      <c r="J32" s="94">
        <f t="shared" si="6"/>
        <v>0</v>
      </c>
      <c r="K32" s="94">
        <f t="shared" si="6"/>
        <v>11.666666666666666</v>
      </c>
      <c r="L32" s="94">
        <f t="shared" si="6"/>
        <v>0</v>
      </c>
      <c r="M32" s="95">
        <f>SUM(E32:L32)</f>
        <v>13.5</v>
      </c>
      <c r="N32" s="96"/>
      <c r="O32" s="94">
        <f>M32</f>
        <v>13.5</v>
      </c>
      <c r="P32" s="97">
        <f>D32</f>
        <v>0</v>
      </c>
      <c r="Q32" s="69" t="e">
        <f>O32/P32</f>
        <v>#DIV/0!</v>
      </c>
      <c r="U32" s="1"/>
      <c r="V32" s="120"/>
      <c r="W32" s="120"/>
      <c r="X32" s="120"/>
      <c r="Y32" s="120"/>
      <c r="Z32" s="120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</row>
    <row r="33" spans="2:121" ht="13.5" thickBot="1" x14ac:dyDescent="0.25">
      <c r="B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  <c r="U33" s="1"/>
      <c r="AA33" s="4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</row>
    <row r="34" spans="2:121" ht="12.75" customHeight="1" x14ac:dyDescent="0.2">
      <c r="B34" s="190" t="s">
        <v>38</v>
      </c>
      <c r="D34" s="39"/>
      <c r="E34" s="22">
        <v>0</v>
      </c>
      <c r="F34" s="11">
        <v>0</v>
      </c>
      <c r="G34" s="4">
        <v>0</v>
      </c>
      <c r="H34" s="4">
        <v>1</v>
      </c>
      <c r="I34" s="4">
        <v>2</v>
      </c>
      <c r="J34" s="4">
        <v>1</v>
      </c>
      <c r="K34" s="4">
        <v>0</v>
      </c>
      <c r="L34" s="5">
        <v>2</v>
      </c>
      <c r="M34" s="6">
        <v>6</v>
      </c>
      <c r="N34" s="18"/>
      <c r="O34" s="89" t="s">
        <v>57</v>
      </c>
      <c r="P34" s="99" t="s">
        <v>58</v>
      </c>
      <c r="Q34" s="31"/>
      <c r="U34" s="1"/>
      <c r="AA34" s="49"/>
      <c r="AB34" s="49"/>
      <c r="AC34" s="49"/>
      <c r="AD34" s="4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</row>
    <row r="35" spans="2:121" ht="13.5" thickBot="1" x14ac:dyDescent="0.25">
      <c r="B35" s="191"/>
      <c r="D35" s="32" t="s">
        <v>13</v>
      </c>
      <c r="E35" s="23">
        <v>0</v>
      </c>
      <c r="F35" s="24">
        <v>0</v>
      </c>
      <c r="G35" s="8">
        <v>0</v>
      </c>
      <c r="H35" s="8">
        <v>0.16666666666666666</v>
      </c>
      <c r="I35" s="8">
        <v>0.33333333333333331</v>
      </c>
      <c r="J35" s="8">
        <v>0.16666666666666666</v>
      </c>
      <c r="K35" s="8">
        <v>0</v>
      </c>
      <c r="L35" s="9">
        <v>0.33333333333333331</v>
      </c>
      <c r="M35" s="10">
        <v>1</v>
      </c>
      <c r="N35" s="18"/>
      <c r="O35" s="33" t="s">
        <v>10</v>
      </c>
      <c r="P35" s="33" t="s">
        <v>11</v>
      </c>
      <c r="Q35" s="34" t="s">
        <v>9</v>
      </c>
      <c r="U35" s="1"/>
      <c r="V35" s="131">
        <v>0</v>
      </c>
      <c r="W35" s="134">
        <v>0.01</v>
      </c>
      <c r="X35" s="134">
        <v>0.02</v>
      </c>
      <c r="Y35" s="134">
        <v>0.03</v>
      </c>
      <c r="Z35" s="134">
        <v>0.04</v>
      </c>
      <c r="AA35" s="134">
        <v>0.05</v>
      </c>
      <c r="AB35" s="134">
        <v>0.06</v>
      </c>
      <c r="AC35" s="134">
        <v>7.0000000000000007E-2</v>
      </c>
      <c r="AD35" s="134">
        <v>0.08</v>
      </c>
      <c r="AE35" s="134">
        <v>0.09</v>
      </c>
      <c r="AF35" s="134">
        <v>0.1</v>
      </c>
      <c r="AG35" s="134">
        <v>0.11</v>
      </c>
      <c r="AH35" s="134">
        <v>0.12</v>
      </c>
      <c r="AI35" s="134">
        <v>0.13</v>
      </c>
      <c r="AJ35" s="134">
        <v>0.14000000000000001</v>
      </c>
      <c r="AK35" s="134">
        <v>0.15</v>
      </c>
      <c r="AL35" s="134">
        <v>0.16</v>
      </c>
      <c r="AM35" s="134">
        <v>0.17</v>
      </c>
      <c r="AN35" s="134">
        <v>0.18</v>
      </c>
      <c r="AO35" s="134">
        <v>0.19</v>
      </c>
      <c r="AP35" s="134">
        <v>0.2</v>
      </c>
      <c r="AQ35" s="134">
        <v>0.21</v>
      </c>
      <c r="AR35" s="134">
        <v>0.22</v>
      </c>
      <c r="AS35" s="134">
        <v>0.23</v>
      </c>
      <c r="AT35" s="134">
        <v>0.24</v>
      </c>
      <c r="AU35" s="134">
        <v>0.25</v>
      </c>
      <c r="AV35" s="134">
        <v>0.26</v>
      </c>
      <c r="AW35" s="134">
        <v>0.27</v>
      </c>
      <c r="AX35" s="134">
        <v>0.28000000000000003</v>
      </c>
      <c r="AY35" s="134">
        <v>0.28999999999999998</v>
      </c>
      <c r="AZ35" s="134">
        <v>0.3</v>
      </c>
      <c r="BA35" s="134">
        <v>0.31</v>
      </c>
      <c r="BB35" s="134">
        <v>0.32</v>
      </c>
      <c r="BC35" s="134">
        <v>0.33</v>
      </c>
      <c r="BD35" s="133">
        <v>0.34</v>
      </c>
      <c r="BE35" s="134">
        <v>0.35</v>
      </c>
      <c r="BF35" s="134">
        <v>0.36</v>
      </c>
      <c r="BG35" s="134">
        <v>0.37</v>
      </c>
      <c r="BH35" s="134">
        <v>0.38</v>
      </c>
      <c r="BI35" s="134">
        <v>0.39</v>
      </c>
      <c r="BJ35" s="134">
        <v>0.4</v>
      </c>
      <c r="BK35" s="134">
        <v>0.41</v>
      </c>
      <c r="BL35" s="134">
        <v>0.42</v>
      </c>
      <c r="BM35" s="134">
        <v>0.43</v>
      </c>
      <c r="BN35" s="134">
        <v>0.44</v>
      </c>
      <c r="BO35" s="134">
        <v>0.45</v>
      </c>
      <c r="BP35" s="134">
        <v>0.46</v>
      </c>
      <c r="BQ35" s="134">
        <v>0.47</v>
      </c>
      <c r="BR35" s="134">
        <v>0.48</v>
      </c>
      <c r="BS35" s="134">
        <v>0.49</v>
      </c>
      <c r="BT35" s="134">
        <v>0.5</v>
      </c>
      <c r="BU35" s="134">
        <v>0.51</v>
      </c>
      <c r="BV35" s="134">
        <v>0.52</v>
      </c>
      <c r="BW35" s="134">
        <v>0.53</v>
      </c>
      <c r="BX35" s="134">
        <v>0.54</v>
      </c>
      <c r="BY35" s="134">
        <v>0.55000000000000004</v>
      </c>
      <c r="BZ35" s="134">
        <v>0.56000000000000005</v>
      </c>
      <c r="CA35" s="134">
        <v>0.56999999999999995</v>
      </c>
      <c r="CB35" s="134">
        <v>0.57999999999999996</v>
      </c>
      <c r="CC35" s="134">
        <v>0.59</v>
      </c>
      <c r="CD35" s="134">
        <v>0.6</v>
      </c>
      <c r="CE35" s="134">
        <v>0.61</v>
      </c>
      <c r="CF35" s="134">
        <v>0.62</v>
      </c>
      <c r="CG35" s="134">
        <v>0.63</v>
      </c>
      <c r="CH35" s="134">
        <v>0.64</v>
      </c>
      <c r="CI35" s="134">
        <v>0.65</v>
      </c>
      <c r="CJ35" s="134">
        <v>0.66</v>
      </c>
      <c r="CK35" s="134">
        <v>0.67</v>
      </c>
      <c r="CL35" s="134">
        <v>0.68</v>
      </c>
      <c r="CM35" s="134">
        <v>0.69</v>
      </c>
      <c r="CN35" s="134">
        <v>0.7</v>
      </c>
      <c r="CO35" s="134">
        <v>0.71</v>
      </c>
      <c r="CP35" s="134">
        <v>0.72</v>
      </c>
      <c r="CQ35" s="134">
        <v>0.73</v>
      </c>
      <c r="CR35" s="134">
        <v>0.74</v>
      </c>
      <c r="CS35" s="134">
        <v>0.75</v>
      </c>
      <c r="CT35" s="134">
        <v>0.76</v>
      </c>
      <c r="CU35" s="134">
        <v>0.77</v>
      </c>
      <c r="CV35" s="134">
        <v>0.78</v>
      </c>
      <c r="CW35" s="134">
        <v>0.79</v>
      </c>
      <c r="CX35" s="134">
        <v>0.8</v>
      </c>
      <c r="CY35" s="134">
        <v>0.81</v>
      </c>
      <c r="CZ35" s="134">
        <v>0.82</v>
      </c>
      <c r="DA35" s="134">
        <v>0.83</v>
      </c>
      <c r="DB35" s="134">
        <v>0.84</v>
      </c>
      <c r="DC35" s="134">
        <v>0.85</v>
      </c>
      <c r="DD35" s="134">
        <v>0.86</v>
      </c>
      <c r="DE35" s="134">
        <v>0.87</v>
      </c>
      <c r="DF35" s="134">
        <v>0.88</v>
      </c>
      <c r="DG35" s="134">
        <v>0.89</v>
      </c>
      <c r="DH35" s="134">
        <v>0.9</v>
      </c>
      <c r="DI35" s="134">
        <v>0.91</v>
      </c>
      <c r="DJ35" s="134">
        <v>0.92</v>
      </c>
      <c r="DK35" s="134">
        <v>0.93</v>
      </c>
      <c r="DL35" s="134">
        <v>0.94</v>
      </c>
      <c r="DM35" s="134">
        <v>0.95</v>
      </c>
      <c r="DN35" s="134">
        <v>0.96</v>
      </c>
      <c r="DO35" s="134">
        <v>0.97</v>
      </c>
      <c r="DP35" s="134">
        <v>0.98</v>
      </c>
      <c r="DQ35" s="134">
        <v>0.99</v>
      </c>
    </row>
    <row r="36" spans="2:121" ht="13.5" thickBot="1" x14ac:dyDescent="0.25">
      <c r="D36" s="98">
        <f>E35</f>
        <v>0</v>
      </c>
      <c r="E36" s="94">
        <f>E35*E33</f>
        <v>0</v>
      </c>
      <c r="F36" s="94">
        <f>F35*F33</f>
        <v>0</v>
      </c>
      <c r="G36" s="94">
        <f t="shared" ref="G36:L36" si="7">G35*G33</f>
        <v>0</v>
      </c>
      <c r="H36" s="94">
        <f t="shared" si="7"/>
        <v>1.25</v>
      </c>
      <c r="I36" s="94">
        <f t="shared" si="7"/>
        <v>5</v>
      </c>
      <c r="J36" s="94">
        <f t="shared" si="7"/>
        <v>4.1666666666666661</v>
      </c>
      <c r="K36" s="94">
        <f t="shared" si="7"/>
        <v>0</v>
      </c>
      <c r="L36" s="94">
        <f t="shared" si="7"/>
        <v>23.333333333333332</v>
      </c>
      <c r="M36" s="95">
        <f>SUM(E36:L36)</f>
        <v>33.75</v>
      </c>
      <c r="N36" s="96"/>
      <c r="O36" s="94">
        <f>M36</f>
        <v>33.75</v>
      </c>
      <c r="P36" s="97">
        <f>D36</f>
        <v>0</v>
      </c>
      <c r="Q36" s="69" t="e">
        <f>O36/P36</f>
        <v>#DIV/0!</v>
      </c>
      <c r="R36" s="66" t="s">
        <v>55</v>
      </c>
      <c r="S36" s="65" t="s">
        <v>54</v>
      </c>
    </row>
    <row r="37" spans="2:121" ht="13.5" thickBot="1" x14ac:dyDescent="0.25"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6" t="s">
        <v>17</v>
      </c>
      <c r="S37" s="65" t="s">
        <v>16</v>
      </c>
      <c r="T37" s="67" t="s">
        <v>9</v>
      </c>
    </row>
    <row r="38" spans="2:121" x14ac:dyDescent="0.2">
      <c r="D38" s="90" t="s">
        <v>43</v>
      </c>
      <c r="E38" s="102">
        <f>S38</f>
        <v>0.10416666666666666</v>
      </c>
      <c r="F38" s="87" t="s">
        <v>59</v>
      </c>
      <c r="G38" s="87"/>
      <c r="H38" s="103"/>
      <c r="I38" s="103"/>
      <c r="J38" s="104"/>
      <c r="K38" s="104"/>
      <c r="L38" s="104"/>
      <c r="M38" s="104"/>
      <c r="N38" s="104"/>
      <c r="O38" s="104"/>
      <c r="P38" s="104"/>
      <c r="Q38" s="104" t="s">
        <v>14</v>
      </c>
      <c r="R38" s="63">
        <f>(O36+O32+O28+O24+O20+O16+O12+O8-E12-F12-E16-E20-E28)/8</f>
        <v>26.156249999999996</v>
      </c>
      <c r="S38" s="64">
        <f>(P36+P32+P28+P24+P20+P16+P12+P8)/8</f>
        <v>0.10416666666666666</v>
      </c>
      <c r="T38" s="85">
        <f>R38/S38</f>
        <v>251.1</v>
      </c>
      <c r="V38" s="141">
        <v>0</v>
      </c>
      <c r="W38" s="142">
        <v>0.01</v>
      </c>
      <c r="X38" s="141">
        <v>0.02</v>
      </c>
      <c r="Y38" s="141">
        <v>0.03</v>
      </c>
      <c r="Z38" s="141">
        <v>0.04</v>
      </c>
      <c r="AA38" s="141">
        <v>0.05</v>
      </c>
      <c r="AB38" s="141">
        <v>0.06</v>
      </c>
      <c r="AC38" s="141">
        <v>7.0000000000000007E-2</v>
      </c>
      <c r="AD38" s="141">
        <v>0.08</v>
      </c>
      <c r="AE38" s="141">
        <v>0.09</v>
      </c>
      <c r="AF38" s="141">
        <v>0.1</v>
      </c>
      <c r="AG38" s="141">
        <v>0.11</v>
      </c>
      <c r="AH38" s="141">
        <v>0.12</v>
      </c>
      <c r="AI38" s="141">
        <v>0.13</v>
      </c>
      <c r="AJ38" s="141">
        <v>0.14000000000000001</v>
      </c>
      <c r="AK38" s="141">
        <v>0.15</v>
      </c>
      <c r="AL38" s="141">
        <v>0.16</v>
      </c>
      <c r="AM38" s="141">
        <v>0.17</v>
      </c>
      <c r="AN38" s="141">
        <v>0.18</v>
      </c>
      <c r="AO38" s="141">
        <v>0.19</v>
      </c>
      <c r="AP38" s="141">
        <v>0.2</v>
      </c>
      <c r="AQ38" s="141">
        <v>0.21</v>
      </c>
      <c r="AR38" s="141">
        <v>0.22</v>
      </c>
      <c r="AS38" s="141">
        <v>0.23</v>
      </c>
      <c r="AT38" s="141">
        <v>0.24</v>
      </c>
      <c r="AU38" s="141">
        <v>0.25</v>
      </c>
      <c r="AV38" s="141">
        <v>0.26</v>
      </c>
      <c r="AW38" s="143">
        <v>0.27</v>
      </c>
      <c r="AX38" s="141">
        <v>0.28000000000000003</v>
      </c>
      <c r="AY38" s="141">
        <v>0.28999999999999998</v>
      </c>
      <c r="AZ38" s="141">
        <v>0.3</v>
      </c>
      <c r="BA38" s="141">
        <v>0.31</v>
      </c>
      <c r="BB38" s="141">
        <v>0.32</v>
      </c>
      <c r="BC38" s="141">
        <v>0.33</v>
      </c>
      <c r="BD38" s="141">
        <v>0.34</v>
      </c>
      <c r="BE38" s="141">
        <v>0.35</v>
      </c>
      <c r="BF38" s="141">
        <v>0.36</v>
      </c>
      <c r="BG38" s="141">
        <v>0.37</v>
      </c>
      <c r="BH38" s="141">
        <v>0.38</v>
      </c>
      <c r="BI38" s="141">
        <v>0.39</v>
      </c>
      <c r="BJ38" s="141">
        <v>0.4</v>
      </c>
      <c r="BK38" s="141">
        <v>0.41</v>
      </c>
      <c r="BL38" s="141">
        <v>0.42</v>
      </c>
      <c r="BM38" s="141">
        <v>0.43</v>
      </c>
      <c r="BN38" s="141">
        <v>0.44</v>
      </c>
      <c r="BO38" s="141">
        <v>0.45</v>
      </c>
      <c r="BP38" s="141">
        <v>0.46</v>
      </c>
      <c r="BQ38" s="141">
        <v>0.47</v>
      </c>
      <c r="BR38" s="141">
        <v>0.48</v>
      </c>
      <c r="BS38" s="141">
        <v>0.49</v>
      </c>
      <c r="BT38" s="141">
        <v>0.5</v>
      </c>
      <c r="BU38" s="141">
        <v>0.51</v>
      </c>
      <c r="BV38" s="141">
        <v>0.52</v>
      </c>
      <c r="BW38" s="141">
        <v>0.53</v>
      </c>
      <c r="BX38" s="141">
        <v>0.54</v>
      </c>
      <c r="BY38" s="141">
        <v>0.55000000000000004</v>
      </c>
      <c r="BZ38" s="141">
        <v>0.56000000000000005</v>
      </c>
      <c r="CA38" s="141">
        <v>0.56999999999999995</v>
      </c>
      <c r="CB38" s="141">
        <v>0.57999999999999996</v>
      </c>
      <c r="CC38" s="141">
        <v>0.59</v>
      </c>
      <c r="CD38" s="141">
        <v>0.6</v>
      </c>
      <c r="CE38" s="141">
        <v>0.61</v>
      </c>
      <c r="CF38" s="141">
        <v>0.62</v>
      </c>
      <c r="CG38" s="141">
        <v>0.63</v>
      </c>
      <c r="CH38" s="141">
        <v>0.64</v>
      </c>
      <c r="CI38" s="141">
        <v>0.65</v>
      </c>
      <c r="CJ38" s="141">
        <v>0.66</v>
      </c>
      <c r="CK38" s="141">
        <v>0.67</v>
      </c>
      <c r="CL38" s="141">
        <v>0.68</v>
      </c>
      <c r="CM38" s="141">
        <v>0.69</v>
      </c>
      <c r="CN38" s="141">
        <v>0.7</v>
      </c>
      <c r="CO38" s="141">
        <v>0.71</v>
      </c>
      <c r="CP38" s="141">
        <v>0.72</v>
      </c>
      <c r="CQ38" s="141">
        <v>0.73</v>
      </c>
      <c r="CR38" s="141">
        <v>0.74</v>
      </c>
      <c r="CS38" s="141">
        <v>0.75</v>
      </c>
      <c r="CT38" s="141">
        <v>0.76</v>
      </c>
      <c r="CU38" s="141">
        <v>0.77</v>
      </c>
      <c r="CV38" s="141">
        <v>0.78</v>
      </c>
      <c r="CW38" s="141">
        <v>0.79</v>
      </c>
      <c r="CX38" s="141">
        <v>0.8</v>
      </c>
      <c r="CY38" s="141">
        <v>0.81</v>
      </c>
      <c r="CZ38" s="141">
        <v>0.82</v>
      </c>
      <c r="DA38" s="141">
        <v>0.83</v>
      </c>
      <c r="DB38" s="141">
        <v>0.84</v>
      </c>
      <c r="DC38" s="141">
        <v>0.85</v>
      </c>
      <c r="DD38" s="141">
        <v>0.86</v>
      </c>
      <c r="DE38" s="141">
        <v>0.87</v>
      </c>
      <c r="DF38" s="141">
        <v>0.88</v>
      </c>
      <c r="DG38" s="141">
        <v>0.89</v>
      </c>
      <c r="DH38" s="141">
        <v>0.9</v>
      </c>
      <c r="DI38" s="141">
        <v>0.91</v>
      </c>
      <c r="DJ38" s="141">
        <v>0.92</v>
      </c>
      <c r="DK38" s="141">
        <v>0.93</v>
      </c>
      <c r="DL38" s="141">
        <v>0.94</v>
      </c>
      <c r="DM38" s="141">
        <v>0.95</v>
      </c>
      <c r="DN38" s="141">
        <v>0.96</v>
      </c>
      <c r="DO38" s="141">
        <v>0.97</v>
      </c>
      <c r="DP38" s="141">
        <v>0.98</v>
      </c>
      <c r="DQ38" s="141">
        <v>0.99</v>
      </c>
    </row>
    <row r="39" spans="2:121" x14ac:dyDescent="0.2">
      <c r="D39" s="90" t="s">
        <v>43</v>
      </c>
      <c r="E39" s="106">
        <f>(E11+F11+E15+E19+E27)/8</f>
        <v>0</v>
      </c>
      <c r="F39" s="107" t="s">
        <v>60</v>
      </c>
      <c r="G39" s="87"/>
      <c r="H39" s="87"/>
      <c r="I39" s="103"/>
      <c r="J39" s="104"/>
      <c r="K39" s="90" t="s">
        <v>43</v>
      </c>
      <c r="L39" s="100">
        <f>1-E38-E39</f>
        <v>0.89583333333333337</v>
      </c>
      <c r="M39" s="88" t="s">
        <v>56</v>
      </c>
      <c r="N39" s="87"/>
      <c r="O39" s="87"/>
      <c r="P39" s="87"/>
      <c r="Q39" s="87"/>
      <c r="R39" s="86">
        <f>R38/L39</f>
        <v>29.197674418604645</v>
      </c>
      <c r="S39" s="87" t="s">
        <v>42</v>
      </c>
      <c r="T39" s="108"/>
      <c r="X39" s="89"/>
    </row>
  </sheetData>
  <mergeCells count="8">
    <mergeCell ref="B34:B35"/>
    <mergeCell ref="B6:B7"/>
    <mergeCell ref="B10:B11"/>
    <mergeCell ref="B14:B15"/>
    <mergeCell ref="B18:B19"/>
    <mergeCell ref="B22:B23"/>
    <mergeCell ref="B26:B27"/>
    <mergeCell ref="B30:B31"/>
  </mergeCells>
  <pageMargins left="0.7" right="0.7" top="0.75" bottom="0.75" header="0.3" footer="0.3"/>
  <pageSetup paperSize="9" orientation="portrait" horizontalDpi="300" verticalDpi="300" r:id="rId1"/>
  <ignoredErrors>
    <ignoredError sqref="Q12 Q24 Q28 Q32 Q3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9"/>
  <sheetViews>
    <sheetView zoomScale="90" zoomScaleNormal="90" workbookViewId="0">
      <selection activeCell="V35" sqref="V35"/>
    </sheetView>
  </sheetViews>
  <sheetFormatPr baseColWidth="10" defaultColWidth="9.140625" defaultRowHeight="12.75" x14ac:dyDescent="0.2"/>
  <cols>
    <col min="1" max="1" width="2" style="1" customWidth="1"/>
    <col min="2" max="2" width="9.5703125" style="1" customWidth="1"/>
    <col min="3" max="3" width="2.5703125" style="1" customWidth="1"/>
    <col min="4" max="4" width="10.28515625" style="1" customWidth="1"/>
    <col min="5" max="11" width="8.85546875" style="1" customWidth="1"/>
    <col min="12" max="12" width="10.5703125" style="1" customWidth="1"/>
    <col min="13" max="13" width="8.85546875" style="1" customWidth="1"/>
    <col min="14" max="14" width="2.7109375" style="1" customWidth="1"/>
    <col min="15" max="15" width="8.140625" style="1" customWidth="1"/>
    <col min="16" max="16" width="6.5703125" style="1" customWidth="1"/>
    <col min="17" max="17" width="8.85546875" style="1" customWidth="1"/>
    <col min="18" max="18" width="10.7109375" style="1" customWidth="1"/>
    <col min="19" max="20" width="10.7109375" style="48" customWidth="1"/>
    <col min="21" max="21" width="5.140625" style="49" customWidth="1"/>
    <col min="22" max="27" width="4.28515625" style="48" customWidth="1"/>
    <col min="28" max="121" width="4.28515625" style="1" customWidth="1"/>
    <col min="122" max="1022" width="10.7109375" style="1" customWidth="1"/>
    <col min="1023" max="16384" width="9.140625" style="1"/>
  </cols>
  <sheetData>
    <row r="1" spans="1:121" ht="13.5" thickBot="1" x14ac:dyDescent="0.25"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9"/>
      <c r="O1" s="19"/>
      <c r="P1" s="19"/>
    </row>
    <row r="2" spans="1:121" ht="15" customHeight="1" thickBot="1" x14ac:dyDescent="0.25">
      <c r="B2" s="19"/>
      <c r="C2" s="19"/>
      <c r="D2" s="55" t="s">
        <v>8</v>
      </c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8"/>
    </row>
    <row r="3" spans="1:121" ht="15" customHeight="1" thickBot="1" x14ac:dyDescent="0.25">
      <c r="B3" s="19"/>
      <c r="C3" s="19"/>
      <c r="D3" s="41" t="s">
        <v>15</v>
      </c>
      <c r="E3" s="42">
        <v>0</v>
      </c>
      <c r="F3" s="42">
        <v>0.5</v>
      </c>
      <c r="G3" s="42">
        <v>2.5</v>
      </c>
      <c r="H3" s="42">
        <v>7.5</v>
      </c>
      <c r="I3" s="42">
        <v>15</v>
      </c>
      <c r="J3" s="42">
        <v>25</v>
      </c>
      <c r="K3" s="42">
        <v>35</v>
      </c>
      <c r="L3" s="42">
        <v>70</v>
      </c>
      <c r="M3" s="17"/>
      <c r="N3" s="19"/>
      <c r="O3" s="19"/>
      <c r="P3" s="19"/>
    </row>
    <row r="4" spans="1:121" ht="15" customHeight="1" thickBot="1" x14ac:dyDescent="0.25">
      <c r="B4" s="19"/>
      <c r="C4" s="19"/>
      <c r="D4" s="43"/>
      <c r="E4" s="44">
        <v>0</v>
      </c>
      <c r="F4" s="45" t="s">
        <v>0</v>
      </c>
      <c r="G4" s="45" t="s">
        <v>1</v>
      </c>
      <c r="H4" s="45" t="s">
        <v>2</v>
      </c>
      <c r="I4" s="45" t="s">
        <v>3</v>
      </c>
      <c r="J4" s="45" t="s">
        <v>4</v>
      </c>
      <c r="K4" s="45" t="s">
        <v>5</v>
      </c>
      <c r="L4" s="46" t="s">
        <v>6</v>
      </c>
      <c r="M4" s="47" t="s">
        <v>7</v>
      </c>
      <c r="N4" s="19"/>
      <c r="O4" s="19"/>
      <c r="P4" s="19"/>
      <c r="AB4" s="48"/>
      <c r="AC4" s="48"/>
      <c r="AD4" s="48"/>
    </row>
    <row r="5" spans="1:121" ht="15" customHeight="1" thickBot="1" x14ac:dyDescent="0.25">
      <c r="B5" s="19"/>
      <c r="C5" s="17"/>
      <c r="D5" s="25" t="s">
        <v>12</v>
      </c>
      <c r="E5" s="26">
        <f>E3-E3</f>
        <v>0</v>
      </c>
      <c r="F5" s="26">
        <f>F3-E3</f>
        <v>0.5</v>
      </c>
      <c r="G5" s="26">
        <f>G3-E3</f>
        <v>2.5</v>
      </c>
      <c r="H5" s="26">
        <f>H3-E3</f>
        <v>7.5</v>
      </c>
      <c r="I5" s="26">
        <f>I3-E3</f>
        <v>15</v>
      </c>
      <c r="J5" s="26">
        <f>J3-E3</f>
        <v>25</v>
      </c>
      <c r="K5" s="26">
        <f>K3-E3</f>
        <v>35</v>
      </c>
      <c r="L5" s="26">
        <f>L3-E3</f>
        <v>70</v>
      </c>
      <c r="M5" s="27"/>
      <c r="N5" s="28"/>
      <c r="O5" s="28"/>
      <c r="P5" s="28"/>
      <c r="Q5" s="29"/>
      <c r="AB5" s="48"/>
      <c r="AC5" s="48"/>
      <c r="AD5" s="48"/>
    </row>
    <row r="6" spans="1:121" ht="15" customHeight="1" x14ac:dyDescent="0.2">
      <c r="B6" s="190" t="s">
        <v>31</v>
      </c>
      <c r="C6" s="19"/>
      <c r="D6" s="30"/>
      <c r="E6" s="3">
        <v>16</v>
      </c>
      <c r="F6" s="4">
        <v>55</v>
      </c>
      <c r="G6" s="4">
        <v>117</v>
      </c>
      <c r="H6" s="4">
        <v>97</v>
      </c>
      <c r="I6" s="4">
        <v>99</v>
      </c>
      <c r="J6" s="4">
        <v>103</v>
      </c>
      <c r="K6" s="4">
        <v>104</v>
      </c>
      <c r="L6" s="5">
        <v>107</v>
      </c>
      <c r="M6" s="6">
        <f>SUM(E6:L6)</f>
        <v>698</v>
      </c>
      <c r="N6" s="18"/>
      <c r="O6" s="89" t="s">
        <v>57</v>
      </c>
      <c r="P6" s="99" t="s">
        <v>58</v>
      </c>
      <c r="Q6" s="31"/>
      <c r="AB6" s="48"/>
      <c r="AC6" s="48"/>
      <c r="AD6" s="48"/>
    </row>
    <row r="7" spans="1:121" ht="15" customHeight="1" thickBot="1" x14ac:dyDescent="0.25">
      <c r="B7" s="191"/>
      <c r="C7" s="19"/>
      <c r="D7" s="32" t="s">
        <v>13</v>
      </c>
      <c r="E7" s="7">
        <f>E6/M6</f>
        <v>2.2922636103151862E-2</v>
      </c>
      <c r="F7" s="8">
        <f>F6/M6</f>
        <v>7.8796561604584522E-2</v>
      </c>
      <c r="G7" s="8">
        <f>G6/M6</f>
        <v>0.16762177650429799</v>
      </c>
      <c r="H7" s="8">
        <f>H6/M6</f>
        <v>0.13896848137535817</v>
      </c>
      <c r="I7" s="8">
        <f>I6/M6</f>
        <v>0.14183381088825214</v>
      </c>
      <c r="J7" s="8">
        <f>J6/M6</f>
        <v>0.14756446991404013</v>
      </c>
      <c r="K7" s="8">
        <f>K6/M6</f>
        <v>0.14899713467048711</v>
      </c>
      <c r="L7" s="9">
        <f>L6/M6</f>
        <v>0.15329512893982808</v>
      </c>
      <c r="M7" s="10">
        <f>SUM(E7:L7)</f>
        <v>1</v>
      </c>
      <c r="N7" s="18"/>
      <c r="O7" s="33" t="s">
        <v>10</v>
      </c>
      <c r="P7" s="33" t="s">
        <v>11</v>
      </c>
      <c r="Q7" s="34" t="s">
        <v>9</v>
      </c>
      <c r="V7" s="131">
        <v>0</v>
      </c>
      <c r="W7" s="132">
        <v>0.01</v>
      </c>
      <c r="X7" s="132">
        <v>0.02</v>
      </c>
      <c r="Y7" s="132">
        <v>0.03</v>
      </c>
      <c r="Z7" s="132">
        <v>0.04</v>
      </c>
      <c r="AA7" s="132">
        <v>0.05</v>
      </c>
      <c r="AB7" s="132">
        <v>0.06</v>
      </c>
      <c r="AC7" s="132">
        <v>7.0000000000000007E-2</v>
      </c>
      <c r="AD7" s="132">
        <v>0.08</v>
      </c>
      <c r="AE7" s="132">
        <v>0.09</v>
      </c>
      <c r="AF7" s="132">
        <v>0.1</v>
      </c>
      <c r="AG7" s="132">
        <v>0.11</v>
      </c>
      <c r="AH7" s="132">
        <v>0.12</v>
      </c>
      <c r="AI7" s="132">
        <v>0.13</v>
      </c>
      <c r="AJ7" s="132">
        <v>0.14000000000000001</v>
      </c>
      <c r="AK7" s="132">
        <v>0.15</v>
      </c>
      <c r="AL7" s="132">
        <v>0.16</v>
      </c>
      <c r="AM7" s="132">
        <v>0.17</v>
      </c>
      <c r="AN7" s="132">
        <v>0.18</v>
      </c>
      <c r="AO7" s="132">
        <v>0.19</v>
      </c>
      <c r="AP7" s="132">
        <v>0.2</v>
      </c>
      <c r="AQ7" s="132">
        <v>0.21</v>
      </c>
      <c r="AR7" s="132">
        <v>0.22</v>
      </c>
      <c r="AS7" s="133">
        <v>0.23</v>
      </c>
      <c r="AT7" s="132">
        <v>0.24</v>
      </c>
      <c r="AU7" s="132">
        <v>0.25</v>
      </c>
      <c r="AV7" s="132">
        <v>0.26</v>
      </c>
      <c r="AW7" s="132">
        <v>0.27</v>
      </c>
      <c r="AX7" s="132">
        <v>0.28000000000000003</v>
      </c>
      <c r="AY7" s="132">
        <v>0.28999999999999998</v>
      </c>
      <c r="AZ7" s="132">
        <v>0.3</v>
      </c>
      <c r="BA7" s="132">
        <v>0.31</v>
      </c>
      <c r="BB7" s="132">
        <v>0.32</v>
      </c>
      <c r="BC7" s="132">
        <v>0.33</v>
      </c>
      <c r="BD7" s="132">
        <v>0.34</v>
      </c>
      <c r="BE7" s="132">
        <v>0.35</v>
      </c>
      <c r="BF7" s="132">
        <v>0.36</v>
      </c>
      <c r="BG7" s="132">
        <v>0.37</v>
      </c>
      <c r="BH7" s="132">
        <v>0.38</v>
      </c>
      <c r="BI7" s="132">
        <v>0.39</v>
      </c>
      <c r="BJ7" s="132">
        <v>0.4</v>
      </c>
      <c r="BK7" s="132">
        <v>0.41</v>
      </c>
      <c r="BL7" s="132">
        <v>0.42</v>
      </c>
      <c r="BM7" s="132">
        <v>0.43</v>
      </c>
      <c r="BN7" s="132">
        <v>0.44</v>
      </c>
      <c r="BO7" s="132">
        <v>0.45</v>
      </c>
      <c r="BP7" s="132">
        <v>0.46</v>
      </c>
      <c r="BQ7" s="132">
        <v>0.47</v>
      </c>
      <c r="BR7" s="132">
        <v>0.48</v>
      </c>
      <c r="BS7" s="132">
        <v>0.49</v>
      </c>
      <c r="BT7" s="132">
        <v>0.5</v>
      </c>
      <c r="BU7" s="132">
        <v>0.51</v>
      </c>
      <c r="BV7" s="132">
        <v>0.52</v>
      </c>
      <c r="BW7" s="132">
        <v>0.53</v>
      </c>
      <c r="BX7" s="132">
        <v>0.54</v>
      </c>
      <c r="BY7" s="132">
        <v>0.55000000000000004</v>
      </c>
      <c r="BZ7" s="132">
        <v>0.56000000000000005</v>
      </c>
      <c r="CA7" s="132">
        <v>0.56999999999999995</v>
      </c>
      <c r="CB7" s="132">
        <v>0.57999999999999996</v>
      </c>
      <c r="CC7" s="132">
        <v>0.59</v>
      </c>
      <c r="CD7" s="132">
        <v>0.6</v>
      </c>
      <c r="CE7" s="132">
        <v>0.61</v>
      </c>
      <c r="CF7" s="132">
        <v>0.62</v>
      </c>
      <c r="CG7" s="132">
        <v>0.63</v>
      </c>
      <c r="CH7" s="132">
        <v>0.64</v>
      </c>
      <c r="CI7" s="132">
        <v>0.65</v>
      </c>
      <c r="CJ7" s="132">
        <v>0.66</v>
      </c>
      <c r="CK7" s="132">
        <v>0.67</v>
      </c>
      <c r="CL7" s="132">
        <v>0.68</v>
      </c>
      <c r="CM7" s="132">
        <v>0.69</v>
      </c>
      <c r="CN7" s="132">
        <v>0.7</v>
      </c>
      <c r="CO7" s="132">
        <v>0.71</v>
      </c>
      <c r="CP7" s="132">
        <v>0.72</v>
      </c>
      <c r="CQ7" s="132">
        <v>0.73</v>
      </c>
      <c r="CR7" s="132">
        <v>0.74</v>
      </c>
      <c r="CS7" s="132">
        <v>0.75</v>
      </c>
      <c r="CT7" s="132">
        <v>0.76</v>
      </c>
      <c r="CU7" s="132">
        <v>0.77</v>
      </c>
      <c r="CV7" s="132">
        <v>0.78</v>
      </c>
      <c r="CW7" s="132">
        <v>0.79</v>
      </c>
      <c r="CX7" s="132">
        <v>0.8</v>
      </c>
      <c r="CY7" s="132">
        <v>0.81</v>
      </c>
      <c r="CZ7" s="132">
        <v>0.82</v>
      </c>
      <c r="DA7" s="132">
        <v>0.83</v>
      </c>
      <c r="DB7" s="132">
        <v>0.84</v>
      </c>
      <c r="DC7" s="132">
        <v>0.85</v>
      </c>
      <c r="DD7" s="132">
        <v>0.86</v>
      </c>
      <c r="DE7" s="132">
        <v>0.87</v>
      </c>
      <c r="DF7" s="132">
        <v>0.88</v>
      </c>
      <c r="DG7" s="132">
        <v>0.89</v>
      </c>
      <c r="DH7" s="132">
        <v>0.9</v>
      </c>
      <c r="DI7" s="132">
        <v>0.91</v>
      </c>
      <c r="DJ7" s="132">
        <v>0.92</v>
      </c>
      <c r="DK7" s="132">
        <v>0.93</v>
      </c>
      <c r="DL7" s="132">
        <v>0.94</v>
      </c>
      <c r="DM7" s="132">
        <v>0.95</v>
      </c>
      <c r="DN7" s="132">
        <v>0.96</v>
      </c>
      <c r="DO7" s="132">
        <v>0.97</v>
      </c>
      <c r="DP7" s="132">
        <v>0.98</v>
      </c>
      <c r="DQ7" s="132">
        <v>0.99</v>
      </c>
    </row>
    <row r="8" spans="1:121" s="19" customFormat="1" ht="15" customHeight="1" thickBot="1" x14ac:dyDescent="0.25">
      <c r="A8" s="1"/>
      <c r="D8" s="98">
        <f>E7</f>
        <v>2.2922636103151862E-2</v>
      </c>
      <c r="E8" s="94">
        <f>E7*E5</f>
        <v>0</v>
      </c>
      <c r="F8" s="94">
        <f>F7*F5</f>
        <v>3.9398280802292261E-2</v>
      </c>
      <c r="G8" s="94">
        <f t="shared" ref="G8:L8" si="0">G7*G5</f>
        <v>0.41905444126074498</v>
      </c>
      <c r="H8" s="94">
        <f t="shared" si="0"/>
        <v>1.0422636103151863</v>
      </c>
      <c r="I8" s="94">
        <f t="shared" si="0"/>
        <v>2.1275071633237821</v>
      </c>
      <c r="J8" s="94">
        <f t="shared" si="0"/>
        <v>3.6891117478510029</v>
      </c>
      <c r="K8" s="94">
        <f t="shared" si="0"/>
        <v>5.2148997134670489</v>
      </c>
      <c r="L8" s="94">
        <f t="shared" si="0"/>
        <v>10.730659025787965</v>
      </c>
      <c r="M8" s="95">
        <f>SUM(E8:L8)</f>
        <v>23.262893982808023</v>
      </c>
      <c r="N8" s="96"/>
      <c r="O8" s="94">
        <f>M8</f>
        <v>23.262893982808023</v>
      </c>
      <c r="P8" s="97">
        <f>D8</f>
        <v>2.2922636103151862E-2</v>
      </c>
      <c r="Q8" s="69">
        <f>O8/P8</f>
        <v>1014.84375</v>
      </c>
      <c r="S8" s="48"/>
      <c r="T8" s="48"/>
      <c r="U8" s="49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</row>
    <row r="9" spans="1:121" s="19" customFormat="1" ht="15" customHeight="1" thickBot="1" x14ac:dyDescent="0.25">
      <c r="A9" s="1"/>
      <c r="D9" s="25" t="s">
        <v>12</v>
      </c>
      <c r="E9" s="26">
        <f>G3-E3</f>
        <v>2.5</v>
      </c>
      <c r="F9" s="26">
        <f>G3-F3</f>
        <v>2</v>
      </c>
      <c r="G9" s="26">
        <f>G3-G3</f>
        <v>0</v>
      </c>
      <c r="H9" s="26">
        <f>H3-G3</f>
        <v>5</v>
      </c>
      <c r="I9" s="26">
        <f>I3-G3</f>
        <v>12.5</v>
      </c>
      <c r="J9" s="26">
        <f>J3-G3</f>
        <v>22.5</v>
      </c>
      <c r="K9" s="26">
        <f>K3-G3</f>
        <v>32.5</v>
      </c>
      <c r="L9" s="26">
        <f>L3-G3</f>
        <v>67.5</v>
      </c>
      <c r="M9" s="27"/>
      <c r="N9" s="28"/>
      <c r="O9" s="28"/>
      <c r="P9" s="28"/>
      <c r="Q9" s="29"/>
      <c r="S9" s="48"/>
      <c r="T9" s="48"/>
      <c r="U9" s="49"/>
    </row>
    <row r="10" spans="1:121" ht="15" customHeight="1" x14ac:dyDescent="0.2">
      <c r="B10" s="190" t="s">
        <v>32</v>
      </c>
      <c r="C10" s="19"/>
      <c r="D10" s="39"/>
      <c r="E10" s="11">
        <v>1</v>
      </c>
      <c r="F10" s="4">
        <v>6</v>
      </c>
      <c r="G10" s="12">
        <v>59</v>
      </c>
      <c r="H10" s="4">
        <v>85</v>
      </c>
      <c r="I10" s="4">
        <v>119</v>
      </c>
      <c r="J10" s="4">
        <v>112</v>
      </c>
      <c r="K10" s="4">
        <v>150</v>
      </c>
      <c r="L10" s="13">
        <v>165</v>
      </c>
      <c r="M10" s="6">
        <f>SUM(E10:L10)</f>
        <v>697</v>
      </c>
      <c r="N10" s="18"/>
      <c r="O10" s="89" t="s">
        <v>57</v>
      </c>
      <c r="P10" s="99" t="s">
        <v>58</v>
      </c>
      <c r="Q10" s="31"/>
    </row>
    <row r="11" spans="1:121" ht="15" customHeight="1" thickBot="1" x14ac:dyDescent="0.25">
      <c r="B11" s="191"/>
      <c r="C11" s="19"/>
      <c r="D11" s="32" t="s">
        <v>13</v>
      </c>
      <c r="E11" s="14">
        <f>E10/M10</f>
        <v>1.4347202295552368E-3</v>
      </c>
      <c r="F11" s="8">
        <f>F10/M10</f>
        <v>8.60832137733142E-3</v>
      </c>
      <c r="G11" s="15">
        <f>G10/M10</f>
        <v>8.4648493543758974E-2</v>
      </c>
      <c r="H11" s="8">
        <f>H10/M10</f>
        <v>0.12195121951219512</v>
      </c>
      <c r="I11" s="8">
        <f>I10/M10</f>
        <v>0.17073170731707318</v>
      </c>
      <c r="J11" s="8">
        <f>J10/M10</f>
        <v>0.1606886657101865</v>
      </c>
      <c r="K11" s="8">
        <f>K10/M10</f>
        <v>0.21520803443328551</v>
      </c>
      <c r="L11" s="16">
        <f>L10/M10</f>
        <v>0.23672883787661406</v>
      </c>
      <c r="M11" s="10">
        <f>SUM(E11:L11)</f>
        <v>1</v>
      </c>
      <c r="N11" s="18"/>
      <c r="O11" s="33" t="s">
        <v>10</v>
      </c>
      <c r="P11" s="33" t="s">
        <v>11</v>
      </c>
      <c r="Q11" s="34" t="s">
        <v>9</v>
      </c>
      <c r="V11" s="134">
        <f>V9:PE9%</f>
        <v>0</v>
      </c>
      <c r="W11" s="132">
        <v>0.01</v>
      </c>
      <c r="X11" s="132">
        <v>0.02</v>
      </c>
      <c r="Y11" s="131">
        <v>0.03</v>
      </c>
      <c r="Z11" s="132">
        <v>0.04</v>
      </c>
      <c r="AA11" s="132">
        <v>0.05</v>
      </c>
      <c r="AB11" s="132">
        <v>0.06</v>
      </c>
      <c r="AC11" s="132">
        <v>7.0000000000000007E-2</v>
      </c>
      <c r="AD11" s="132">
        <v>0.08</v>
      </c>
      <c r="AE11" s="132">
        <v>0.09</v>
      </c>
      <c r="AF11" s="132">
        <v>0.1</v>
      </c>
      <c r="AG11" s="132">
        <v>0.11</v>
      </c>
      <c r="AH11" s="132">
        <v>0.12</v>
      </c>
      <c r="AI11" s="132">
        <v>0.13</v>
      </c>
      <c r="AJ11" s="132">
        <v>0.14000000000000001</v>
      </c>
      <c r="AK11" s="132">
        <v>0.15</v>
      </c>
      <c r="AL11" s="132">
        <v>0.16</v>
      </c>
      <c r="AM11" s="132">
        <v>0.17</v>
      </c>
      <c r="AN11" s="132">
        <v>0.18</v>
      </c>
      <c r="AO11" s="132">
        <v>0.19</v>
      </c>
      <c r="AP11" s="132">
        <v>0.2</v>
      </c>
      <c r="AQ11" s="132">
        <v>0.21</v>
      </c>
      <c r="AR11" s="132">
        <v>0.22</v>
      </c>
      <c r="AS11" s="134">
        <v>0.23</v>
      </c>
      <c r="AT11" s="132">
        <v>0.24</v>
      </c>
      <c r="AU11" s="132">
        <v>0.25</v>
      </c>
      <c r="AV11" s="132">
        <v>0.26</v>
      </c>
      <c r="AW11" s="132">
        <v>0.27</v>
      </c>
      <c r="AX11" s="132">
        <v>0.28000000000000003</v>
      </c>
      <c r="AY11" s="132">
        <v>0.28999999999999998</v>
      </c>
      <c r="AZ11" s="132">
        <v>0.3</v>
      </c>
      <c r="BA11" s="132">
        <v>0.31</v>
      </c>
      <c r="BB11" s="133">
        <v>0.32</v>
      </c>
      <c r="BC11" s="132">
        <v>0.33</v>
      </c>
      <c r="BD11" s="132">
        <v>0.34</v>
      </c>
      <c r="BE11" s="132">
        <v>0.35</v>
      </c>
      <c r="BF11" s="132">
        <v>0.36</v>
      </c>
      <c r="BG11" s="132">
        <v>0.37</v>
      </c>
      <c r="BH11" s="132">
        <v>0.38</v>
      </c>
      <c r="BI11" s="132">
        <v>0.39</v>
      </c>
      <c r="BJ11" s="132">
        <v>0.4</v>
      </c>
      <c r="BK11" s="132">
        <v>0.41</v>
      </c>
      <c r="BL11" s="132">
        <v>0.42</v>
      </c>
      <c r="BM11" s="132">
        <v>0.43</v>
      </c>
      <c r="BN11" s="132">
        <v>0.44</v>
      </c>
      <c r="BO11" s="132">
        <v>0.45</v>
      </c>
      <c r="BP11" s="132">
        <v>0.46</v>
      </c>
      <c r="BQ11" s="132">
        <v>0.47</v>
      </c>
      <c r="BR11" s="132">
        <v>0.48</v>
      </c>
      <c r="BS11" s="132">
        <v>0.49</v>
      </c>
      <c r="BT11" s="132">
        <v>0.5</v>
      </c>
      <c r="BU11" s="132">
        <v>0.51</v>
      </c>
      <c r="BV11" s="132">
        <v>0.52</v>
      </c>
      <c r="BW11" s="132">
        <v>0.53</v>
      </c>
      <c r="BX11" s="132">
        <v>0.54</v>
      </c>
      <c r="BY11" s="132">
        <v>0.55000000000000004</v>
      </c>
      <c r="BZ11" s="132">
        <v>0.56000000000000005</v>
      </c>
      <c r="CA11" s="132">
        <v>0.56999999999999995</v>
      </c>
      <c r="CB11" s="132">
        <v>0.57999999999999996</v>
      </c>
      <c r="CC11" s="132">
        <v>0.59</v>
      </c>
      <c r="CD11" s="132">
        <v>0.6</v>
      </c>
      <c r="CE11" s="132">
        <v>0.61</v>
      </c>
      <c r="CF11" s="132">
        <v>0.62</v>
      </c>
      <c r="CG11" s="132">
        <v>0.63</v>
      </c>
      <c r="CH11" s="132">
        <v>0.64</v>
      </c>
      <c r="CI11" s="132">
        <v>0.65</v>
      </c>
      <c r="CJ11" s="132">
        <v>0.66</v>
      </c>
      <c r="CK11" s="132">
        <v>0.67</v>
      </c>
      <c r="CL11" s="132">
        <v>0.68</v>
      </c>
      <c r="CM11" s="132">
        <v>0.69</v>
      </c>
      <c r="CN11" s="132">
        <v>0.7</v>
      </c>
      <c r="CO11" s="132">
        <v>0.71</v>
      </c>
      <c r="CP11" s="132">
        <v>0.72</v>
      </c>
      <c r="CQ11" s="132">
        <v>0.73</v>
      </c>
      <c r="CR11" s="132">
        <v>0.74</v>
      </c>
      <c r="CS11" s="132">
        <v>0.75</v>
      </c>
      <c r="CT11" s="132">
        <v>0.76</v>
      </c>
      <c r="CU11" s="132">
        <v>0.77</v>
      </c>
      <c r="CV11" s="132">
        <v>0.78</v>
      </c>
      <c r="CW11" s="132">
        <v>0.79</v>
      </c>
      <c r="CX11" s="132">
        <v>0.8</v>
      </c>
      <c r="CY11" s="132">
        <v>0.81</v>
      </c>
      <c r="CZ11" s="132">
        <v>0.82</v>
      </c>
      <c r="DA11" s="132">
        <v>0.83</v>
      </c>
      <c r="DB11" s="132">
        <v>0.84</v>
      </c>
      <c r="DC11" s="132">
        <v>0.85</v>
      </c>
      <c r="DD11" s="132">
        <v>0.86</v>
      </c>
      <c r="DE11" s="132">
        <v>0.87</v>
      </c>
      <c r="DF11" s="132">
        <v>0.88</v>
      </c>
      <c r="DG11" s="132">
        <v>0.89</v>
      </c>
      <c r="DH11" s="132">
        <v>0.9</v>
      </c>
      <c r="DI11" s="132">
        <v>0.91</v>
      </c>
      <c r="DJ11" s="132">
        <v>0.92</v>
      </c>
      <c r="DK11" s="132">
        <v>0.93</v>
      </c>
      <c r="DL11" s="132">
        <v>0.94</v>
      </c>
      <c r="DM11" s="132">
        <v>0.95</v>
      </c>
      <c r="DN11" s="132">
        <v>0.96</v>
      </c>
      <c r="DO11" s="132">
        <v>0.97</v>
      </c>
      <c r="DP11" s="132">
        <v>0.98</v>
      </c>
      <c r="DQ11" s="132">
        <v>0.99</v>
      </c>
    </row>
    <row r="12" spans="1:121" ht="15" customHeight="1" thickBot="1" x14ac:dyDescent="0.25">
      <c r="B12" s="19"/>
      <c r="C12" s="19"/>
      <c r="D12" s="98">
        <f>G11</f>
        <v>8.4648493543758974E-2</v>
      </c>
      <c r="E12" s="94">
        <f>E11*E9</f>
        <v>3.5868005738880918E-3</v>
      </c>
      <c r="F12" s="94">
        <f>F11*F9</f>
        <v>1.721664275466284E-2</v>
      </c>
      <c r="G12" s="94">
        <f t="shared" ref="G12" si="1">G11*G9</f>
        <v>0</v>
      </c>
      <c r="H12" s="94">
        <f t="shared" ref="H12" si="2">H11*H9</f>
        <v>0.6097560975609756</v>
      </c>
      <c r="I12" s="94">
        <f t="shared" ref="I12" si="3">I11*I9</f>
        <v>2.1341463414634148</v>
      </c>
      <c r="J12" s="94">
        <f t="shared" ref="J12" si="4">J11*J9</f>
        <v>3.6154949784791963</v>
      </c>
      <c r="K12" s="94">
        <f t="shared" ref="K12" si="5">K11*K9</f>
        <v>6.9942611190817789</v>
      </c>
      <c r="L12" s="94">
        <f t="shared" ref="L12" si="6">L11*L9</f>
        <v>15.979196556671448</v>
      </c>
      <c r="M12" s="95">
        <f>SUM(E12:L12)</f>
        <v>29.353658536585364</v>
      </c>
      <c r="N12" s="96"/>
      <c r="O12" s="94">
        <f>M12</f>
        <v>29.353658536585364</v>
      </c>
      <c r="P12" s="97">
        <f>D12</f>
        <v>8.4648493543758974E-2</v>
      </c>
      <c r="Q12" s="69">
        <f>O12/P12</f>
        <v>346.77118644067792</v>
      </c>
      <c r="S12" s="10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</row>
    <row r="13" spans="1:121" ht="15" customHeight="1" thickBot="1" x14ac:dyDescent="0.25">
      <c r="B13" s="19"/>
      <c r="C13" s="19"/>
      <c r="D13" s="25" t="s">
        <v>12</v>
      </c>
      <c r="E13" s="26">
        <f>F3-E3</f>
        <v>0.5</v>
      </c>
      <c r="F13" s="26">
        <f>F3-F3</f>
        <v>0</v>
      </c>
      <c r="G13" s="26">
        <f>G3-F3</f>
        <v>2</v>
      </c>
      <c r="H13" s="26">
        <f>H3-F3</f>
        <v>7</v>
      </c>
      <c r="I13" s="26">
        <f>I3-F3</f>
        <v>14.5</v>
      </c>
      <c r="J13" s="26">
        <f>J3-F3</f>
        <v>24.5</v>
      </c>
      <c r="K13" s="26">
        <f>K3-F3</f>
        <v>34.5</v>
      </c>
      <c r="L13" s="26">
        <f>L3-F3</f>
        <v>69.5</v>
      </c>
      <c r="M13" s="27"/>
      <c r="N13" s="28"/>
      <c r="O13" s="28"/>
      <c r="P13" s="28"/>
      <c r="Q13" s="29"/>
    </row>
    <row r="14" spans="1:121" ht="15" customHeight="1" x14ac:dyDescent="0.2">
      <c r="B14" s="190" t="s">
        <v>33</v>
      </c>
      <c r="C14" s="19"/>
      <c r="D14" s="39"/>
      <c r="E14" s="11">
        <v>59</v>
      </c>
      <c r="F14" s="12">
        <v>118</v>
      </c>
      <c r="G14" s="4">
        <v>125</v>
      </c>
      <c r="H14" s="4">
        <v>89</v>
      </c>
      <c r="I14" s="4">
        <v>84</v>
      </c>
      <c r="J14" s="4">
        <v>92</v>
      </c>
      <c r="K14" s="4">
        <v>73</v>
      </c>
      <c r="L14" s="5">
        <v>56</v>
      </c>
      <c r="M14" s="6">
        <f>SUM(E14:L14)</f>
        <v>696</v>
      </c>
      <c r="N14" s="18"/>
      <c r="O14" s="89" t="s">
        <v>57</v>
      </c>
      <c r="P14" s="99" t="s">
        <v>58</v>
      </c>
      <c r="Q14" s="31"/>
    </row>
    <row r="15" spans="1:121" ht="15" customHeight="1" thickBot="1" x14ac:dyDescent="0.25">
      <c r="B15" s="191"/>
      <c r="C15" s="19"/>
      <c r="D15" s="32" t="s">
        <v>13</v>
      </c>
      <c r="E15" s="14">
        <f>E14/M14</f>
        <v>8.4770114942528729E-2</v>
      </c>
      <c r="F15" s="15">
        <f>F14/M14</f>
        <v>0.16954022988505746</v>
      </c>
      <c r="G15" s="21">
        <f>G14/M14</f>
        <v>0.17959770114942528</v>
      </c>
      <c r="H15" s="8">
        <f>H14/M14</f>
        <v>0.1278735632183908</v>
      </c>
      <c r="I15" s="8">
        <f>I14/M14</f>
        <v>0.1206896551724138</v>
      </c>
      <c r="J15" s="8">
        <f>J14/M14</f>
        <v>0.13218390804597702</v>
      </c>
      <c r="K15" s="8">
        <f>K14/M14</f>
        <v>0.10488505747126436</v>
      </c>
      <c r="L15" s="16">
        <f>L14/M14</f>
        <v>8.0459770114942528E-2</v>
      </c>
      <c r="M15" s="10">
        <f>SUM(E15:L15)</f>
        <v>1</v>
      </c>
      <c r="N15" s="18"/>
      <c r="O15" s="33" t="s">
        <v>10</v>
      </c>
      <c r="P15" s="33" t="s">
        <v>11</v>
      </c>
      <c r="Q15" s="34" t="s">
        <v>9</v>
      </c>
      <c r="V15" s="134">
        <f>V11:PE11%</f>
        <v>0</v>
      </c>
      <c r="W15" s="131">
        <v>0.01</v>
      </c>
      <c r="X15" s="134">
        <v>0.02</v>
      </c>
      <c r="Y15" s="134">
        <v>0.03</v>
      </c>
      <c r="Z15" s="134">
        <v>0.04</v>
      </c>
      <c r="AA15" s="134">
        <v>0.05</v>
      </c>
      <c r="AB15" s="134">
        <v>0.06</v>
      </c>
      <c r="AC15" s="134">
        <v>7.0000000000000007E-2</v>
      </c>
      <c r="AD15" s="134">
        <v>0.08</v>
      </c>
      <c r="AE15" s="134">
        <v>0.09</v>
      </c>
      <c r="AF15" s="134">
        <v>0.1</v>
      </c>
      <c r="AG15" s="134">
        <v>0.11</v>
      </c>
      <c r="AH15" s="134">
        <v>0.12</v>
      </c>
      <c r="AI15" s="134">
        <v>0.13</v>
      </c>
      <c r="AJ15" s="134">
        <v>0.14000000000000001</v>
      </c>
      <c r="AK15" s="134">
        <v>0.15</v>
      </c>
      <c r="AL15" s="133">
        <v>0.16</v>
      </c>
      <c r="AM15" s="134">
        <v>0.17</v>
      </c>
      <c r="AN15" s="134">
        <v>0.18</v>
      </c>
      <c r="AO15" s="134">
        <v>0.19</v>
      </c>
      <c r="AP15" s="134">
        <v>0.2</v>
      </c>
      <c r="AQ15" s="134">
        <v>0.21</v>
      </c>
      <c r="AR15" s="134">
        <v>0.22</v>
      </c>
      <c r="AS15" s="134">
        <v>0.23</v>
      </c>
      <c r="AT15" s="134">
        <v>0.24</v>
      </c>
      <c r="AU15" s="134">
        <v>0.25</v>
      </c>
      <c r="AV15" s="134">
        <v>0.26</v>
      </c>
      <c r="AW15" s="134">
        <v>0.27</v>
      </c>
      <c r="AX15" s="134">
        <v>0.28000000000000003</v>
      </c>
      <c r="AY15" s="134">
        <v>0.28999999999999998</v>
      </c>
      <c r="AZ15" s="134">
        <v>0.3</v>
      </c>
      <c r="BA15" s="134">
        <v>0.31</v>
      </c>
      <c r="BB15" s="134">
        <v>0.32</v>
      </c>
      <c r="BC15" s="134">
        <v>0.33</v>
      </c>
      <c r="BD15" s="134">
        <v>0.34</v>
      </c>
      <c r="BE15" s="134">
        <v>0.35</v>
      </c>
      <c r="BF15" s="134">
        <v>0.36</v>
      </c>
      <c r="BG15" s="134">
        <v>0.37</v>
      </c>
      <c r="BH15" s="134">
        <v>0.38</v>
      </c>
      <c r="BI15" s="134">
        <v>0.39</v>
      </c>
      <c r="BJ15" s="134">
        <v>0.4</v>
      </c>
      <c r="BK15" s="134">
        <v>0.41</v>
      </c>
      <c r="BL15" s="134">
        <v>0.42</v>
      </c>
      <c r="BM15" s="134">
        <v>0.43</v>
      </c>
      <c r="BN15" s="134">
        <v>0.44</v>
      </c>
      <c r="BO15" s="134">
        <v>0.45</v>
      </c>
      <c r="BP15" s="134">
        <v>0.46</v>
      </c>
      <c r="BQ15" s="134">
        <v>0.47</v>
      </c>
      <c r="BR15" s="134">
        <v>0.48</v>
      </c>
      <c r="BS15" s="134">
        <v>0.49</v>
      </c>
      <c r="BT15" s="134">
        <v>0.5</v>
      </c>
      <c r="BU15" s="134">
        <v>0.51</v>
      </c>
      <c r="BV15" s="134">
        <v>0.52</v>
      </c>
      <c r="BW15" s="134">
        <v>0.53</v>
      </c>
      <c r="BX15" s="134">
        <v>0.54</v>
      </c>
      <c r="BY15" s="134">
        <v>0.55000000000000004</v>
      </c>
      <c r="BZ15" s="134">
        <v>0.56000000000000005</v>
      </c>
      <c r="CA15" s="134">
        <v>0.56999999999999995</v>
      </c>
      <c r="CB15" s="134">
        <v>0.57999999999999996</v>
      </c>
      <c r="CC15" s="134">
        <v>0.59</v>
      </c>
      <c r="CD15" s="134">
        <v>0.6</v>
      </c>
      <c r="CE15" s="134">
        <v>0.61</v>
      </c>
      <c r="CF15" s="134">
        <v>0.62</v>
      </c>
      <c r="CG15" s="134">
        <v>0.63</v>
      </c>
      <c r="CH15" s="134">
        <v>0.64</v>
      </c>
      <c r="CI15" s="134">
        <v>0.65</v>
      </c>
      <c r="CJ15" s="134">
        <v>0.66</v>
      </c>
      <c r="CK15" s="134">
        <v>0.67</v>
      </c>
      <c r="CL15" s="134">
        <v>0.68</v>
      </c>
      <c r="CM15" s="134">
        <v>0.69</v>
      </c>
      <c r="CN15" s="134">
        <v>0.7</v>
      </c>
      <c r="CO15" s="134">
        <v>0.71</v>
      </c>
      <c r="CP15" s="134">
        <v>0.72</v>
      </c>
      <c r="CQ15" s="134">
        <v>0.73</v>
      </c>
      <c r="CR15" s="134">
        <v>0.74</v>
      </c>
      <c r="CS15" s="134">
        <v>0.75</v>
      </c>
      <c r="CT15" s="134">
        <v>0.76</v>
      </c>
      <c r="CU15" s="134">
        <v>0.77</v>
      </c>
      <c r="CV15" s="134">
        <v>0.78</v>
      </c>
      <c r="CW15" s="134">
        <v>0.79</v>
      </c>
      <c r="CX15" s="134">
        <v>0.8</v>
      </c>
      <c r="CY15" s="134">
        <v>0.81</v>
      </c>
      <c r="CZ15" s="134">
        <v>0.82</v>
      </c>
      <c r="DA15" s="134">
        <v>0.83</v>
      </c>
      <c r="DB15" s="134">
        <v>0.84</v>
      </c>
      <c r="DC15" s="134">
        <v>0.85</v>
      </c>
      <c r="DD15" s="134">
        <v>0.86</v>
      </c>
      <c r="DE15" s="134">
        <v>0.87</v>
      </c>
      <c r="DF15" s="134">
        <v>0.88</v>
      </c>
      <c r="DG15" s="134">
        <v>0.89</v>
      </c>
      <c r="DH15" s="134">
        <v>0.9</v>
      </c>
      <c r="DI15" s="134">
        <v>0.91</v>
      </c>
      <c r="DJ15" s="134">
        <v>0.92</v>
      </c>
      <c r="DK15" s="134">
        <v>0.93</v>
      </c>
      <c r="DL15" s="134">
        <v>0.94</v>
      </c>
      <c r="DM15" s="134">
        <v>0.95</v>
      </c>
      <c r="DN15" s="134">
        <v>0.96</v>
      </c>
      <c r="DO15" s="134">
        <v>0.97</v>
      </c>
      <c r="DP15" s="134">
        <v>0.98</v>
      </c>
      <c r="DQ15" s="134">
        <v>0.99</v>
      </c>
    </row>
    <row r="16" spans="1:121" ht="15" customHeight="1" thickBot="1" x14ac:dyDescent="0.25">
      <c r="B16" s="19"/>
      <c r="C16" s="19"/>
      <c r="D16" s="98">
        <f>G15</f>
        <v>0.17959770114942528</v>
      </c>
      <c r="E16" s="94">
        <f>E15*E13</f>
        <v>4.2385057471264365E-2</v>
      </c>
      <c r="F16" s="94">
        <f>F15*F13</f>
        <v>0</v>
      </c>
      <c r="G16" s="94">
        <f t="shared" ref="G16" si="7">G15*G13</f>
        <v>0.35919540229885055</v>
      </c>
      <c r="H16" s="94">
        <f t="shared" ref="H16" si="8">H15*H13</f>
        <v>0.89511494252873558</v>
      </c>
      <c r="I16" s="94">
        <f t="shared" ref="I16" si="9">I15*I13</f>
        <v>1.75</v>
      </c>
      <c r="J16" s="94">
        <f t="shared" ref="J16" si="10">J15*J13</f>
        <v>3.2385057471264371</v>
      </c>
      <c r="K16" s="94">
        <f t="shared" ref="K16" si="11">K15*K13</f>
        <v>3.6185344827586206</v>
      </c>
      <c r="L16" s="94">
        <f t="shared" ref="L16" si="12">L15*L13</f>
        <v>5.5919540229885056</v>
      </c>
      <c r="M16" s="95">
        <f>SUM(E16:L16)</f>
        <v>15.495689655172413</v>
      </c>
      <c r="N16" s="96"/>
      <c r="O16" s="94">
        <f>M16</f>
        <v>15.495689655172413</v>
      </c>
      <c r="P16" s="97">
        <f>D16</f>
        <v>0.17959770114942528</v>
      </c>
      <c r="Q16" s="69">
        <f>O16/P16</f>
        <v>86.28</v>
      </c>
      <c r="S16" s="109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</row>
    <row r="17" spans="1:121" ht="15" customHeight="1" thickBot="1" x14ac:dyDescent="0.25">
      <c r="B17" s="19"/>
      <c r="C17" s="19"/>
      <c r="D17" s="25" t="s">
        <v>12</v>
      </c>
      <c r="E17" s="26">
        <f>F3-E3</f>
        <v>0.5</v>
      </c>
      <c r="F17" s="26">
        <f>F3-F3</f>
        <v>0</v>
      </c>
      <c r="G17" s="26">
        <f>G3-F3</f>
        <v>2</v>
      </c>
      <c r="H17" s="26">
        <f>H3-F3</f>
        <v>7</v>
      </c>
      <c r="I17" s="26">
        <f>I3-F3</f>
        <v>14.5</v>
      </c>
      <c r="J17" s="26">
        <f>J3-F3</f>
        <v>24.5</v>
      </c>
      <c r="K17" s="26">
        <f>K3-F3</f>
        <v>34.5</v>
      </c>
      <c r="L17" s="26">
        <f>L3-F3</f>
        <v>69.5</v>
      </c>
      <c r="M17" s="27"/>
      <c r="N17" s="28"/>
      <c r="O17" s="28"/>
      <c r="P17" s="28"/>
      <c r="Q17" s="29"/>
    </row>
    <row r="18" spans="1:121" ht="15" customHeight="1" x14ac:dyDescent="0.2">
      <c r="B18" s="190" t="s">
        <v>34</v>
      </c>
      <c r="C18" s="19"/>
      <c r="D18" s="39"/>
      <c r="E18" s="11">
        <v>3</v>
      </c>
      <c r="F18" s="12">
        <v>25</v>
      </c>
      <c r="G18" s="4">
        <v>101</v>
      </c>
      <c r="H18" s="4">
        <v>105</v>
      </c>
      <c r="I18" s="4">
        <v>105</v>
      </c>
      <c r="J18" s="4">
        <v>96</v>
      </c>
      <c r="K18" s="4">
        <v>131</v>
      </c>
      <c r="L18" s="5">
        <v>131</v>
      </c>
      <c r="M18" s="6">
        <f>SUM(E18:L18)</f>
        <v>697</v>
      </c>
      <c r="N18" s="18"/>
      <c r="O18" s="89" t="s">
        <v>57</v>
      </c>
      <c r="P18" s="99" t="s">
        <v>58</v>
      </c>
      <c r="Q18" s="31"/>
    </row>
    <row r="19" spans="1:121" ht="15" customHeight="1" thickBot="1" x14ac:dyDescent="0.25">
      <c r="B19" s="191"/>
      <c r="C19" s="19"/>
      <c r="D19" s="32" t="s">
        <v>13</v>
      </c>
      <c r="E19" s="14">
        <f>E18/M18</f>
        <v>4.30416068866571E-3</v>
      </c>
      <c r="F19" s="15">
        <f>F18/M18</f>
        <v>3.5868005738880916E-2</v>
      </c>
      <c r="G19" s="21">
        <f>G18/M18</f>
        <v>0.1449067431850789</v>
      </c>
      <c r="H19" s="8">
        <f>H18/M18</f>
        <v>0.15064562410329985</v>
      </c>
      <c r="I19" s="8">
        <f>I18/M18</f>
        <v>0.15064562410329985</v>
      </c>
      <c r="J19" s="8">
        <f>J18/M18</f>
        <v>0.13773314203730272</v>
      </c>
      <c r="K19" s="8">
        <f>K18/M18</f>
        <v>0.18794835007173602</v>
      </c>
      <c r="L19" s="16">
        <f>L18/M18</f>
        <v>0.18794835007173602</v>
      </c>
      <c r="M19" s="10">
        <f>SUM(E19:L19)</f>
        <v>1</v>
      </c>
      <c r="N19" s="18"/>
      <c r="O19" s="33" t="s">
        <v>10</v>
      </c>
      <c r="P19" s="33" t="s">
        <v>11</v>
      </c>
      <c r="Q19" s="34" t="s">
        <v>9</v>
      </c>
      <c r="V19" s="134">
        <f>V13:PE13%</f>
        <v>0</v>
      </c>
      <c r="W19" s="131">
        <v>0.01</v>
      </c>
      <c r="X19" s="134">
        <v>0.02</v>
      </c>
      <c r="Y19" s="134">
        <v>0.03</v>
      </c>
      <c r="Z19" s="134">
        <v>0.04</v>
      </c>
      <c r="AA19" s="134">
        <v>0.05</v>
      </c>
      <c r="AB19" s="134">
        <v>0.06</v>
      </c>
      <c r="AC19" s="134">
        <v>7.0000000000000007E-2</v>
      </c>
      <c r="AD19" s="134">
        <v>0.08</v>
      </c>
      <c r="AE19" s="134">
        <v>0.09</v>
      </c>
      <c r="AF19" s="134">
        <v>0.1</v>
      </c>
      <c r="AG19" s="134">
        <v>0.11</v>
      </c>
      <c r="AH19" s="134">
        <v>0.12</v>
      </c>
      <c r="AI19" s="134">
        <v>0.13</v>
      </c>
      <c r="AJ19" s="134">
        <v>0.14000000000000001</v>
      </c>
      <c r="AK19" s="134">
        <v>0.15</v>
      </c>
      <c r="AL19" s="134">
        <v>0.16</v>
      </c>
      <c r="AM19" s="134">
        <v>0.17</v>
      </c>
      <c r="AN19" s="134">
        <v>0.18</v>
      </c>
      <c r="AO19" s="134">
        <v>0.19</v>
      </c>
      <c r="AP19" s="134">
        <v>0.2</v>
      </c>
      <c r="AQ19" s="134">
        <v>0.21</v>
      </c>
      <c r="AR19" s="134">
        <v>0.22</v>
      </c>
      <c r="AS19" s="134">
        <v>0.23</v>
      </c>
      <c r="AT19" s="134">
        <v>0.24</v>
      </c>
      <c r="AU19" s="134">
        <v>0.25</v>
      </c>
      <c r="AV19" s="134">
        <v>0.26</v>
      </c>
      <c r="AW19" s="133">
        <v>0.27</v>
      </c>
      <c r="AX19" s="134">
        <v>0.28000000000000003</v>
      </c>
      <c r="AY19" s="134">
        <v>0.28999999999999998</v>
      </c>
      <c r="AZ19" s="134">
        <v>0.3</v>
      </c>
      <c r="BA19" s="134">
        <v>0.31</v>
      </c>
      <c r="BB19" s="134">
        <v>0.32</v>
      </c>
      <c r="BC19" s="134">
        <v>0.33</v>
      </c>
      <c r="BD19" s="134">
        <v>0.34</v>
      </c>
      <c r="BE19" s="134">
        <v>0.35</v>
      </c>
      <c r="BF19" s="134">
        <v>0.36</v>
      </c>
      <c r="BG19" s="134">
        <v>0.37</v>
      </c>
      <c r="BH19" s="134">
        <v>0.38</v>
      </c>
      <c r="BI19" s="134">
        <v>0.39</v>
      </c>
      <c r="BJ19" s="134">
        <v>0.4</v>
      </c>
      <c r="BK19" s="134">
        <v>0.41</v>
      </c>
      <c r="BL19" s="134">
        <v>0.42</v>
      </c>
      <c r="BM19" s="134">
        <v>0.43</v>
      </c>
      <c r="BN19" s="134">
        <v>0.44</v>
      </c>
      <c r="BO19" s="134">
        <v>0.45</v>
      </c>
      <c r="BP19" s="134">
        <v>0.46</v>
      </c>
      <c r="BQ19" s="134">
        <v>0.47</v>
      </c>
      <c r="BR19" s="134">
        <v>0.48</v>
      </c>
      <c r="BS19" s="134">
        <v>0.49</v>
      </c>
      <c r="BT19" s="134">
        <v>0.5</v>
      </c>
      <c r="BU19" s="134">
        <v>0.51</v>
      </c>
      <c r="BV19" s="134">
        <v>0.52</v>
      </c>
      <c r="BW19" s="134">
        <v>0.53</v>
      </c>
      <c r="BX19" s="134">
        <v>0.54</v>
      </c>
      <c r="BY19" s="134">
        <v>0.55000000000000004</v>
      </c>
      <c r="BZ19" s="134">
        <v>0.56000000000000005</v>
      </c>
      <c r="CA19" s="134">
        <v>0.56999999999999995</v>
      </c>
      <c r="CB19" s="134">
        <v>0.57999999999999996</v>
      </c>
      <c r="CC19" s="134">
        <v>0.59</v>
      </c>
      <c r="CD19" s="134">
        <v>0.6</v>
      </c>
      <c r="CE19" s="134">
        <v>0.61</v>
      </c>
      <c r="CF19" s="134">
        <v>0.62</v>
      </c>
      <c r="CG19" s="134">
        <v>0.63</v>
      </c>
      <c r="CH19" s="134">
        <v>0.64</v>
      </c>
      <c r="CI19" s="134">
        <v>0.65</v>
      </c>
      <c r="CJ19" s="134">
        <v>0.66</v>
      </c>
      <c r="CK19" s="134">
        <v>0.67</v>
      </c>
      <c r="CL19" s="134">
        <v>0.68</v>
      </c>
      <c r="CM19" s="134">
        <v>0.69</v>
      </c>
      <c r="CN19" s="134">
        <v>0.7</v>
      </c>
      <c r="CO19" s="134">
        <v>0.71</v>
      </c>
      <c r="CP19" s="134">
        <v>0.72</v>
      </c>
      <c r="CQ19" s="134">
        <v>0.73</v>
      </c>
      <c r="CR19" s="134">
        <v>0.74</v>
      </c>
      <c r="CS19" s="134">
        <v>0.75</v>
      </c>
      <c r="CT19" s="134">
        <v>0.76</v>
      </c>
      <c r="CU19" s="134">
        <v>0.77</v>
      </c>
      <c r="CV19" s="134">
        <v>0.78</v>
      </c>
      <c r="CW19" s="134">
        <v>0.79</v>
      </c>
      <c r="CX19" s="134">
        <v>0.8</v>
      </c>
      <c r="CY19" s="134">
        <v>0.81</v>
      </c>
      <c r="CZ19" s="134">
        <v>0.82</v>
      </c>
      <c r="DA19" s="134">
        <v>0.83</v>
      </c>
      <c r="DB19" s="134">
        <v>0.84</v>
      </c>
      <c r="DC19" s="134">
        <v>0.85</v>
      </c>
      <c r="DD19" s="134">
        <v>0.86</v>
      </c>
      <c r="DE19" s="134">
        <v>0.87</v>
      </c>
      <c r="DF19" s="134">
        <v>0.88</v>
      </c>
      <c r="DG19" s="134">
        <v>0.89</v>
      </c>
      <c r="DH19" s="134">
        <v>0.9</v>
      </c>
      <c r="DI19" s="134">
        <v>0.91</v>
      </c>
      <c r="DJ19" s="134">
        <v>0.92</v>
      </c>
      <c r="DK19" s="134">
        <v>0.93</v>
      </c>
      <c r="DL19" s="134">
        <v>0.94</v>
      </c>
      <c r="DM19" s="134">
        <v>0.95</v>
      </c>
      <c r="DN19" s="134">
        <v>0.96</v>
      </c>
      <c r="DO19" s="134">
        <v>0.97</v>
      </c>
      <c r="DP19" s="134">
        <v>0.98</v>
      </c>
      <c r="DQ19" s="134">
        <v>0.99</v>
      </c>
    </row>
    <row r="20" spans="1:121" s="17" customFormat="1" ht="15" customHeight="1" thickBot="1" x14ac:dyDescent="0.25">
      <c r="A20" s="1"/>
      <c r="D20" s="98">
        <f>G19</f>
        <v>0.1449067431850789</v>
      </c>
      <c r="E20" s="94">
        <f>E19*E17</f>
        <v>2.152080344332855E-3</v>
      </c>
      <c r="F20" s="94">
        <f>F19*F17</f>
        <v>0</v>
      </c>
      <c r="G20" s="94">
        <f t="shared" ref="G20" si="13">G19*G17</f>
        <v>0.2898134863701578</v>
      </c>
      <c r="H20" s="94">
        <f t="shared" ref="H20" si="14">H19*H17</f>
        <v>1.0545193687230989</v>
      </c>
      <c r="I20" s="94">
        <f t="shared" ref="I20" si="15">I19*I17</f>
        <v>2.1843615494978477</v>
      </c>
      <c r="J20" s="94">
        <f t="shared" ref="J20" si="16">J19*J17</f>
        <v>3.3744619799139168</v>
      </c>
      <c r="K20" s="94">
        <f t="shared" ref="K20" si="17">K19*K17</f>
        <v>6.4842180774748925</v>
      </c>
      <c r="L20" s="94">
        <f t="shared" ref="L20" si="18">L19*L17</f>
        <v>13.062410329985653</v>
      </c>
      <c r="M20" s="95">
        <f>SUM(E20:L20)</f>
        <v>26.451936872309901</v>
      </c>
      <c r="N20" s="96"/>
      <c r="O20" s="94">
        <f>M20</f>
        <v>26.451936872309901</v>
      </c>
      <c r="P20" s="97">
        <f>D20</f>
        <v>0.1449067431850789</v>
      </c>
      <c r="Q20" s="69">
        <f>O20/P20</f>
        <v>182.54455445544556</v>
      </c>
      <c r="S20" s="109"/>
      <c r="T20" s="48"/>
      <c r="U20" s="49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</row>
    <row r="21" spans="1:121" s="17" customFormat="1" ht="15" customHeight="1" thickBot="1" x14ac:dyDescent="0.25">
      <c r="A21" s="1"/>
      <c r="D21" s="25" t="s">
        <v>12</v>
      </c>
      <c r="E21" s="26">
        <f>E3-E3</f>
        <v>0</v>
      </c>
      <c r="F21" s="26">
        <f>F3-E3</f>
        <v>0.5</v>
      </c>
      <c r="G21" s="26">
        <f>G3-E3</f>
        <v>2.5</v>
      </c>
      <c r="H21" s="26">
        <f>H3-E3</f>
        <v>7.5</v>
      </c>
      <c r="I21" s="26">
        <f>I3-E3</f>
        <v>15</v>
      </c>
      <c r="J21" s="26">
        <f>J3-E3</f>
        <v>25</v>
      </c>
      <c r="K21" s="26">
        <f>K3-E3</f>
        <v>35</v>
      </c>
      <c r="L21" s="26">
        <f>L3-E3</f>
        <v>70</v>
      </c>
      <c r="M21" s="27"/>
      <c r="N21" s="28"/>
      <c r="O21" s="28"/>
      <c r="P21" s="28"/>
      <c r="Q21" s="29"/>
      <c r="S21" s="48"/>
      <c r="T21" s="48"/>
      <c r="U21" s="49"/>
    </row>
    <row r="22" spans="1:121" ht="15" customHeight="1" x14ac:dyDescent="0.2">
      <c r="B22" s="194" t="s">
        <v>35</v>
      </c>
      <c r="C22" s="19"/>
      <c r="D22" s="39"/>
      <c r="E22" s="3">
        <v>19</v>
      </c>
      <c r="F22" s="4">
        <v>57</v>
      </c>
      <c r="G22" s="4">
        <v>130</v>
      </c>
      <c r="H22" s="4">
        <v>129</v>
      </c>
      <c r="I22" s="4">
        <v>109</v>
      </c>
      <c r="J22" s="4">
        <v>89</v>
      </c>
      <c r="K22" s="4">
        <v>88</v>
      </c>
      <c r="L22" s="5">
        <v>75</v>
      </c>
      <c r="M22" s="6">
        <f>SUM(E22:L22)</f>
        <v>696</v>
      </c>
      <c r="N22" s="18"/>
      <c r="O22" s="89" t="s">
        <v>57</v>
      </c>
      <c r="P22" s="99" t="s">
        <v>58</v>
      </c>
      <c r="Q22" s="31"/>
    </row>
    <row r="23" spans="1:121" ht="15" customHeight="1" thickBot="1" x14ac:dyDescent="0.25">
      <c r="B23" s="195"/>
      <c r="C23" s="19"/>
      <c r="D23" s="32" t="s">
        <v>13</v>
      </c>
      <c r="E23" s="7">
        <f>E22/M22</f>
        <v>2.7298850574712645E-2</v>
      </c>
      <c r="F23" s="8">
        <f>F22/M22</f>
        <v>8.1896551724137928E-2</v>
      </c>
      <c r="G23" s="8">
        <f>G22/M22</f>
        <v>0.18678160919540229</v>
      </c>
      <c r="H23" s="8">
        <f>H22/M22</f>
        <v>0.18534482758620691</v>
      </c>
      <c r="I23" s="8">
        <f>I22/M22</f>
        <v>0.15660919540229884</v>
      </c>
      <c r="J23" s="8">
        <f>J22/M22</f>
        <v>0.1278735632183908</v>
      </c>
      <c r="K23" s="8">
        <f>K22/M22</f>
        <v>0.12643678160919541</v>
      </c>
      <c r="L23" s="9">
        <f>L22/M22</f>
        <v>0.10775862068965517</v>
      </c>
      <c r="M23" s="10">
        <f>SUM(E23:L23)</f>
        <v>1.0000000000000002</v>
      </c>
      <c r="N23" s="18"/>
      <c r="O23" s="33" t="s">
        <v>10</v>
      </c>
      <c r="P23" s="33" t="s">
        <v>11</v>
      </c>
      <c r="Q23" s="34" t="s">
        <v>9</v>
      </c>
      <c r="V23" s="131">
        <v>0</v>
      </c>
      <c r="W23" s="134">
        <v>0.01</v>
      </c>
      <c r="X23" s="134">
        <v>0.02</v>
      </c>
      <c r="Y23" s="134">
        <v>0.03</v>
      </c>
      <c r="Z23" s="134">
        <v>0.04</v>
      </c>
      <c r="AA23" s="134">
        <v>0.05</v>
      </c>
      <c r="AB23" s="134">
        <v>0.06</v>
      </c>
      <c r="AC23" s="134">
        <v>7.0000000000000007E-2</v>
      </c>
      <c r="AD23" s="134">
        <v>0.08</v>
      </c>
      <c r="AE23" s="134">
        <v>0.09</v>
      </c>
      <c r="AF23" s="134">
        <v>0.1</v>
      </c>
      <c r="AG23" s="134">
        <v>0.11</v>
      </c>
      <c r="AH23" s="134">
        <v>0.12</v>
      </c>
      <c r="AI23" s="134">
        <v>0.13</v>
      </c>
      <c r="AJ23" s="134">
        <v>0.14000000000000001</v>
      </c>
      <c r="AK23" s="134">
        <v>0.15</v>
      </c>
      <c r="AL23" s="134">
        <v>0.16</v>
      </c>
      <c r="AM23" s="134">
        <v>0.17</v>
      </c>
      <c r="AN23" s="134">
        <v>0.18</v>
      </c>
      <c r="AO23" s="133">
        <v>0.19</v>
      </c>
      <c r="AP23" s="134">
        <v>0.2</v>
      </c>
      <c r="AQ23" s="134">
        <v>0.21</v>
      </c>
      <c r="AR23" s="134">
        <v>0.22</v>
      </c>
      <c r="AS23" s="134">
        <v>0.23</v>
      </c>
      <c r="AT23" s="134">
        <v>0.24</v>
      </c>
      <c r="AU23" s="134">
        <v>0.25</v>
      </c>
      <c r="AV23" s="134">
        <v>0.26</v>
      </c>
      <c r="AW23" s="134">
        <v>0.27</v>
      </c>
      <c r="AX23" s="134">
        <v>0.28000000000000003</v>
      </c>
      <c r="AY23" s="134">
        <v>0.28999999999999998</v>
      </c>
      <c r="AZ23" s="134">
        <v>0.3</v>
      </c>
      <c r="BA23" s="134">
        <v>0.31</v>
      </c>
      <c r="BB23" s="134">
        <v>0.32</v>
      </c>
      <c r="BC23" s="134">
        <v>0.33</v>
      </c>
      <c r="BD23" s="134">
        <v>0.34</v>
      </c>
      <c r="BE23" s="134">
        <v>0.35</v>
      </c>
      <c r="BF23" s="134">
        <v>0.36</v>
      </c>
      <c r="BG23" s="134">
        <v>0.37</v>
      </c>
      <c r="BH23" s="134">
        <v>0.38</v>
      </c>
      <c r="BI23" s="134">
        <v>0.39</v>
      </c>
      <c r="BJ23" s="134">
        <v>0.4</v>
      </c>
      <c r="BK23" s="134">
        <v>0.41</v>
      </c>
      <c r="BL23" s="134">
        <v>0.42</v>
      </c>
      <c r="BM23" s="134">
        <v>0.43</v>
      </c>
      <c r="BN23" s="134">
        <v>0.44</v>
      </c>
      <c r="BO23" s="134">
        <v>0.45</v>
      </c>
      <c r="BP23" s="134">
        <v>0.46</v>
      </c>
      <c r="BQ23" s="134">
        <v>0.47</v>
      </c>
      <c r="BR23" s="134">
        <v>0.48</v>
      </c>
      <c r="BS23" s="134">
        <v>0.49</v>
      </c>
      <c r="BT23" s="134">
        <v>0.5</v>
      </c>
      <c r="BU23" s="134">
        <v>0.51</v>
      </c>
      <c r="BV23" s="134">
        <v>0.52</v>
      </c>
      <c r="BW23" s="134">
        <v>0.53</v>
      </c>
      <c r="BX23" s="134">
        <v>0.54</v>
      </c>
      <c r="BY23" s="134">
        <v>0.55000000000000004</v>
      </c>
      <c r="BZ23" s="134">
        <v>0.56000000000000005</v>
      </c>
      <c r="CA23" s="134">
        <v>0.56999999999999995</v>
      </c>
      <c r="CB23" s="134">
        <v>0.57999999999999996</v>
      </c>
      <c r="CC23" s="134">
        <v>0.59</v>
      </c>
      <c r="CD23" s="134">
        <v>0.6</v>
      </c>
      <c r="CE23" s="134">
        <v>0.61</v>
      </c>
      <c r="CF23" s="134">
        <v>0.62</v>
      </c>
      <c r="CG23" s="134">
        <v>0.63</v>
      </c>
      <c r="CH23" s="134">
        <v>0.64</v>
      </c>
      <c r="CI23" s="134">
        <v>0.65</v>
      </c>
      <c r="CJ23" s="134">
        <v>0.66</v>
      </c>
      <c r="CK23" s="134">
        <v>0.67</v>
      </c>
      <c r="CL23" s="134">
        <v>0.68</v>
      </c>
      <c r="CM23" s="134">
        <v>0.69</v>
      </c>
      <c r="CN23" s="134">
        <v>0.7</v>
      </c>
      <c r="CO23" s="134">
        <v>0.71</v>
      </c>
      <c r="CP23" s="134">
        <v>0.72</v>
      </c>
      <c r="CQ23" s="134">
        <v>0.73</v>
      </c>
      <c r="CR23" s="134">
        <v>0.74</v>
      </c>
      <c r="CS23" s="134">
        <v>0.75</v>
      </c>
      <c r="CT23" s="134">
        <v>0.76</v>
      </c>
      <c r="CU23" s="134">
        <v>0.77</v>
      </c>
      <c r="CV23" s="134">
        <v>0.78</v>
      </c>
      <c r="CW23" s="134">
        <v>0.79</v>
      </c>
      <c r="CX23" s="134">
        <v>0.8</v>
      </c>
      <c r="CY23" s="134">
        <v>0.81</v>
      </c>
      <c r="CZ23" s="134">
        <v>0.82</v>
      </c>
      <c r="DA23" s="134">
        <v>0.83</v>
      </c>
      <c r="DB23" s="134">
        <v>0.84</v>
      </c>
      <c r="DC23" s="134">
        <v>0.85</v>
      </c>
      <c r="DD23" s="134">
        <v>0.86</v>
      </c>
      <c r="DE23" s="134">
        <v>0.87</v>
      </c>
      <c r="DF23" s="134">
        <v>0.88</v>
      </c>
      <c r="DG23" s="134">
        <v>0.89</v>
      </c>
      <c r="DH23" s="134">
        <v>0.9</v>
      </c>
      <c r="DI23" s="134">
        <v>0.91</v>
      </c>
      <c r="DJ23" s="134">
        <v>0.92</v>
      </c>
      <c r="DK23" s="134">
        <v>0.93</v>
      </c>
      <c r="DL23" s="134">
        <v>0.94</v>
      </c>
      <c r="DM23" s="134">
        <v>0.95</v>
      </c>
      <c r="DN23" s="134">
        <v>0.96</v>
      </c>
      <c r="DO23" s="134">
        <v>0.97</v>
      </c>
      <c r="DP23" s="134">
        <v>0.98</v>
      </c>
      <c r="DQ23" s="134">
        <v>0.99</v>
      </c>
    </row>
    <row r="24" spans="1:121" ht="15" customHeight="1" thickBot="1" x14ac:dyDescent="0.25">
      <c r="B24" s="19"/>
      <c r="C24" s="19"/>
      <c r="D24" s="98">
        <f>E23</f>
        <v>2.7298850574712645E-2</v>
      </c>
      <c r="E24" s="94">
        <f>E23*E21</f>
        <v>0</v>
      </c>
      <c r="F24" s="94">
        <f>F23*F21</f>
        <v>4.0948275862068964E-2</v>
      </c>
      <c r="G24" s="94">
        <f t="shared" ref="G24" si="19">G23*G21</f>
        <v>0.46695402298850575</v>
      </c>
      <c r="H24" s="94">
        <f t="shared" ref="H24" si="20">H23*H21</f>
        <v>1.3900862068965518</v>
      </c>
      <c r="I24" s="94">
        <f t="shared" ref="I24" si="21">I23*I21</f>
        <v>2.3491379310344827</v>
      </c>
      <c r="J24" s="94">
        <f t="shared" ref="J24" si="22">J23*J21</f>
        <v>3.1968390804597702</v>
      </c>
      <c r="K24" s="94">
        <f t="shared" ref="K24" si="23">K23*K21</f>
        <v>4.4252873563218396</v>
      </c>
      <c r="L24" s="94">
        <f t="shared" ref="L24" si="24">L23*L21</f>
        <v>7.5431034482758612</v>
      </c>
      <c r="M24" s="95">
        <f>SUM(E24:L24)</f>
        <v>19.412356321839081</v>
      </c>
      <c r="N24" s="96"/>
      <c r="O24" s="94">
        <f>M24</f>
        <v>19.412356321839081</v>
      </c>
      <c r="P24" s="97">
        <f>D24</f>
        <v>2.7298850574712645E-2</v>
      </c>
      <c r="Q24" s="69">
        <f>O24/P24</f>
        <v>711.10526315789468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</row>
    <row r="25" spans="1:121" s="19" customFormat="1" ht="15" customHeight="1" thickBot="1" x14ac:dyDescent="0.25">
      <c r="A25" s="1"/>
      <c r="B25" s="84"/>
      <c r="D25" s="25" t="s">
        <v>12</v>
      </c>
      <c r="E25" s="26">
        <f>F3-E3</f>
        <v>0.5</v>
      </c>
      <c r="F25" s="26">
        <f>F3-F3</f>
        <v>0</v>
      </c>
      <c r="G25" s="26">
        <f>G3-F3</f>
        <v>2</v>
      </c>
      <c r="H25" s="26">
        <f>H3-F3</f>
        <v>7</v>
      </c>
      <c r="I25" s="26">
        <f>I3-F3</f>
        <v>14.5</v>
      </c>
      <c r="J25" s="26">
        <f>J3-F3</f>
        <v>24.5</v>
      </c>
      <c r="K25" s="26">
        <f>K3-6</f>
        <v>29</v>
      </c>
      <c r="L25" s="26">
        <f>L3-F3</f>
        <v>69.5</v>
      </c>
      <c r="M25" s="27"/>
      <c r="N25" s="28"/>
      <c r="O25" s="28"/>
      <c r="P25" s="28"/>
      <c r="Q25" s="29"/>
      <c r="S25" s="48"/>
      <c r="T25" s="48"/>
      <c r="U25" s="49"/>
    </row>
    <row r="26" spans="1:121" ht="15" customHeight="1" x14ac:dyDescent="0.2">
      <c r="B26" s="190" t="s">
        <v>36</v>
      </c>
      <c r="C26" s="19"/>
      <c r="D26" s="39"/>
      <c r="E26" s="11">
        <v>8</v>
      </c>
      <c r="F26" s="12">
        <v>71</v>
      </c>
      <c r="G26" s="4">
        <v>100</v>
      </c>
      <c r="H26" s="4">
        <v>67</v>
      </c>
      <c r="I26" s="4">
        <v>63</v>
      </c>
      <c r="J26" s="4">
        <v>83</v>
      </c>
      <c r="K26" s="4">
        <v>94</v>
      </c>
      <c r="L26" s="5">
        <v>208</v>
      </c>
      <c r="M26" s="6">
        <f>SUM(E26:L26)</f>
        <v>694</v>
      </c>
      <c r="N26" s="18"/>
      <c r="O26" s="89" t="s">
        <v>57</v>
      </c>
      <c r="P26" s="99" t="s">
        <v>58</v>
      </c>
      <c r="Q26" s="31"/>
    </row>
    <row r="27" spans="1:121" ht="15" customHeight="1" thickBot="1" x14ac:dyDescent="0.25">
      <c r="B27" s="191"/>
      <c r="C27" s="19"/>
      <c r="D27" s="32" t="s">
        <v>13</v>
      </c>
      <c r="E27" s="14">
        <f>E26/M26</f>
        <v>1.1527377521613832E-2</v>
      </c>
      <c r="F27" s="15">
        <f>F26/M26</f>
        <v>0.10230547550432277</v>
      </c>
      <c r="G27" s="8">
        <f>G26/M26</f>
        <v>0.14409221902017291</v>
      </c>
      <c r="H27" s="8">
        <f>H26/M26</f>
        <v>9.6541786743515851E-2</v>
      </c>
      <c r="I27" s="8">
        <f>I26/M26</f>
        <v>9.077809798270893E-2</v>
      </c>
      <c r="J27" s="8">
        <f>J26/M26</f>
        <v>0.11959654178674352</v>
      </c>
      <c r="K27" s="8">
        <f>K26/M26</f>
        <v>0.13544668587896252</v>
      </c>
      <c r="L27" s="9">
        <f>L26/M26</f>
        <v>0.29971181556195964</v>
      </c>
      <c r="M27" s="10">
        <f>SUM(E27:L27)</f>
        <v>1</v>
      </c>
      <c r="N27" s="18"/>
      <c r="O27" s="33" t="s">
        <v>10</v>
      </c>
      <c r="P27" s="33" t="s">
        <v>11</v>
      </c>
      <c r="Q27" s="34" t="s">
        <v>9</v>
      </c>
      <c r="V27" s="134">
        <f>V17:PE17%</f>
        <v>0</v>
      </c>
      <c r="W27" s="131">
        <v>0.01</v>
      </c>
      <c r="X27" s="134">
        <v>0.02</v>
      </c>
      <c r="Y27" s="134">
        <v>0.03</v>
      </c>
      <c r="Z27" s="134">
        <v>0.04</v>
      </c>
      <c r="AA27" s="134">
        <v>0.05</v>
      </c>
      <c r="AB27" s="134">
        <v>0.06</v>
      </c>
      <c r="AC27" s="134">
        <v>7.0000000000000007E-2</v>
      </c>
      <c r="AD27" s="134">
        <v>0.08</v>
      </c>
      <c r="AE27" s="134">
        <v>0.09</v>
      </c>
      <c r="AF27" s="134">
        <v>0.1</v>
      </c>
      <c r="AG27" s="134">
        <v>0.11</v>
      </c>
      <c r="AH27" s="134">
        <v>0.12</v>
      </c>
      <c r="AI27" s="134">
        <v>0.13</v>
      </c>
      <c r="AJ27" s="134">
        <v>0.14000000000000001</v>
      </c>
      <c r="AK27" s="134">
        <v>0.15</v>
      </c>
      <c r="AL27" s="134">
        <v>0.16</v>
      </c>
      <c r="AM27" s="134">
        <v>0.17</v>
      </c>
      <c r="AN27" s="134">
        <v>0.18</v>
      </c>
      <c r="AO27" s="134">
        <v>0.19</v>
      </c>
      <c r="AP27" s="134">
        <v>0.2</v>
      </c>
      <c r="AQ27" s="134">
        <v>0.21</v>
      </c>
      <c r="AR27" s="134">
        <v>0.22</v>
      </c>
      <c r="AS27" s="134">
        <v>0.23</v>
      </c>
      <c r="AT27" s="134">
        <v>0.24</v>
      </c>
      <c r="AU27" s="134">
        <v>0.25</v>
      </c>
      <c r="AV27" s="134">
        <v>0.26</v>
      </c>
      <c r="AW27" s="134">
        <v>0.27</v>
      </c>
      <c r="AX27" s="134">
        <v>0.28000000000000003</v>
      </c>
      <c r="AY27" s="134">
        <v>0.28999999999999998</v>
      </c>
      <c r="AZ27" s="133">
        <v>0.3</v>
      </c>
      <c r="BA27" s="134">
        <v>0.31</v>
      </c>
      <c r="BB27" s="134">
        <v>0.32</v>
      </c>
      <c r="BC27" s="134">
        <v>0.33</v>
      </c>
      <c r="BD27" s="134">
        <v>0.34</v>
      </c>
      <c r="BE27" s="134">
        <v>0.35</v>
      </c>
      <c r="BF27" s="134">
        <v>0.36</v>
      </c>
      <c r="BG27" s="134">
        <v>0.37</v>
      </c>
      <c r="BH27" s="134">
        <v>0.38</v>
      </c>
      <c r="BI27" s="134">
        <v>0.39</v>
      </c>
      <c r="BJ27" s="134">
        <v>0.4</v>
      </c>
      <c r="BK27" s="134">
        <v>0.41</v>
      </c>
      <c r="BL27" s="134">
        <v>0.42</v>
      </c>
      <c r="BM27" s="134">
        <v>0.43</v>
      </c>
      <c r="BN27" s="134">
        <v>0.44</v>
      </c>
      <c r="BO27" s="134">
        <v>0.45</v>
      </c>
      <c r="BP27" s="134">
        <v>0.46</v>
      </c>
      <c r="BQ27" s="134">
        <v>0.47</v>
      </c>
      <c r="BR27" s="134">
        <v>0.48</v>
      </c>
      <c r="BS27" s="134">
        <v>0.49</v>
      </c>
      <c r="BT27" s="134">
        <v>0.5</v>
      </c>
      <c r="BU27" s="134">
        <v>0.51</v>
      </c>
      <c r="BV27" s="134">
        <v>0.52</v>
      </c>
      <c r="BW27" s="134">
        <v>0.53</v>
      </c>
      <c r="BX27" s="134">
        <v>0.54</v>
      </c>
      <c r="BY27" s="134">
        <v>0.55000000000000004</v>
      </c>
      <c r="BZ27" s="134">
        <v>0.56000000000000005</v>
      </c>
      <c r="CA27" s="134">
        <v>0.56999999999999995</v>
      </c>
      <c r="CB27" s="134">
        <v>0.57999999999999996</v>
      </c>
      <c r="CC27" s="134">
        <v>0.59</v>
      </c>
      <c r="CD27" s="134">
        <v>0.6</v>
      </c>
      <c r="CE27" s="134">
        <v>0.61</v>
      </c>
      <c r="CF27" s="134">
        <v>0.62</v>
      </c>
      <c r="CG27" s="134">
        <v>0.63</v>
      </c>
      <c r="CH27" s="134">
        <v>0.64</v>
      </c>
      <c r="CI27" s="134">
        <v>0.65</v>
      </c>
      <c r="CJ27" s="134">
        <v>0.66</v>
      </c>
      <c r="CK27" s="134">
        <v>0.67</v>
      </c>
      <c r="CL27" s="134">
        <v>0.68</v>
      </c>
      <c r="CM27" s="134">
        <v>0.69</v>
      </c>
      <c r="CN27" s="134">
        <v>0.7</v>
      </c>
      <c r="CO27" s="134">
        <v>0.71</v>
      </c>
      <c r="CP27" s="134">
        <v>0.72</v>
      </c>
      <c r="CQ27" s="134">
        <v>0.73</v>
      </c>
      <c r="CR27" s="134">
        <v>0.74</v>
      </c>
      <c r="CS27" s="134">
        <v>0.75</v>
      </c>
      <c r="CT27" s="134">
        <v>0.76</v>
      </c>
      <c r="CU27" s="134">
        <v>0.77</v>
      </c>
      <c r="CV27" s="134">
        <v>0.78</v>
      </c>
      <c r="CW27" s="134">
        <v>0.79</v>
      </c>
      <c r="CX27" s="134">
        <v>0.8</v>
      </c>
      <c r="CY27" s="134">
        <v>0.81</v>
      </c>
      <c r="CZ27" s="134">
        <v>0.82</v>
      </c>
      <c r="DA27" s="134">
        <v>0.83</v>
      </c>
      <c r="DB27" s="134">
        <v>0.84</v>
      </c>
      <c r="DC27" s="134">
        <v>0.85</v>
      </c>
      <c r="DD27" s="134">
        <v>0.86</v>
      </c>
      <c r="DE27" s="134">
        <v>0.87</v>
      </c>
      <c r="DF27" s="134">
        <v>0.88</v>
      </c>
      <c r="DG27" s="134">
        <v>0.89</v>
      </c>
      <c r="DH27" s="134">
        <v>0.9</v>
      </c>
      <c r="DI27" s="134">
        <v>0.91</v>
      </c>
      <c r="DJ27" s="134">
        <v>0.92</v>
      </c>
      <c r="DK27" s="134">
        <v>0.93</v>
      </c>
      <c r="DL27" s="134">
        <v>0.94</v>
      </c>
      <c r="DM27" s="134">
        <v>0.95</v>
      </c>
      <c r="DN27" s="134">
        <v>0.96</v>
      </c>
      <c r="DO27" s="134">
        <v>0.97</v>
      </c>
      <c r="DP27" s="134">
        <v>0.98</v>
      </c>
      <c r="DQ27" s="134">
        <v>0.99</v>
      </c>
    </row>
    <row r="28" spans="1:121" ht="15" customHeight="1" thickBot="1" x14ac:dyDescent="0.25">
      <c r="B28" s="19"/>
      <c r="C28" s="19"/>
      <c r="D28" s="98">
        <f>G27</f>
        <v>0.14409221902017291</v>
      </c>
      <c r="E28" s="94">
        <f>E27*E25</f>
        <v>5.763688760806916E-3</v>
      </c>
      <c r="F28" s="94">
        <f>F27*F25</f>
        <v>0</v>
      </c>
      <c r="G28" s="94">
        <f t="shared" ref="G28" si="25">G27*G25</f>
        <v>0.28818443804034583</v>
      </c>
      <c r="H28" s="94">
        <f t="shared" ref="H28" si="26">H27*H25</f>
        <v>0.67579250720461093</v>
      </c>
      <c r="I28" s="94">
        <f t="shared" ref="I28" si="27">I27*I25</f>
        <v>1.3162824207492796</v>
      </c>
      <c r="J28" s="94">
        <f t="shared" ref="J28" si="28">J27*J25</f>
        <v>2.9301152737752161</v>
      </c>
      <c r="K28" s="94">
        <f t="shared" ref="K28" si="29">K27*K25</f>
        <v>3.9279538904899134</v>
      </c>
      <c r="L28" s="94">
        <f t="shared" ref="L28" si="30">L27*L25</f>
        <v>20.829971181556196</v>
      </c>
      <c r="M28" s="95">
        <f>SUM(E28:L28)</f>
        <v>29.97406340057637</v>
      </c>
      <c r="N28" s="96"/>
      <c r="O28" s="94">
        <f>M28</f>
        <v>29.97406340057637</v>
      </c>
      <c r="P28" s="97">
        <f>D28</f>
        <v>0.14409221902017291</v>
      </c>
      <c r="Q28" s="69">
        <f>O28/P28</f>
        <v>208.02</v>
      </c>
      <c r="R28" s="20"/>
      <c r="S28" s="10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</row>
    <row r="29" spans="1:121" ht="15" customHeight="1" thickBot="1" x14ac:dyDescent="0.25">
      <c r="B29" s="19"/>
      <c r="C29" s="19"/>
      <c r="D29" s="25" t="s">
        <v>12</v>
      </c>
      <c r="E29" s="26">
        <f>E3-E3</f>
        <v>0</v>
      </c>
      <c r="F29" s="26">
        <f>F3-E3</f>
        <v>0.5</v>
      </c>
      <c r="G29" s="26">
        <f>G3-E3</f>
        <v>2.5</v>
      </c>
      <c r="H29" s="26">
        <f>H3-E3</f>
        <v>7.5</v>
      </c>
      <c r="I29" s="26">
        <f>I3-E3</f>
        <v>15</v>
      </c>
      <c r="J29" s="26">
        <f>J3-E3</f>
        <v>25</v>
      </c>
      <c r="K29" s="26">
        <f>K3-E3</f>
        <v>35</v>
      </c>
      <c r="L29" s="26">
        <f>L3-E3</f>
        <v>70</v>
      </c>
      <c r="M29" s="27"/>
      <c r="N29" s="28"/>
      <c r="O29" s="28"/>
      <c r="P29" s="28"/>
      <c r="Q29" s="29"/>
    </row>
    <row r="30" spans="1:121" ht="15" customHeight="1" x14ac:dyDescent="0.2">
      <c r="B30" s="190" t="s">
        <v>37</v>
      </c>
      <c r="C30" s="19"/>
      <c r="D30" s="39"/>
      <c r="E30" s="3">
        <v>55</v>
      </c>
      <c r="F30" s="4">
        <v>142</v>
      </c>
      <c r="G30" s="4">
        <v>157</v>
      </c>
      <c r="H30" s="4">
        <v>106</v>
      </c>
      <c r="I30" s="4">
        <v>86</v>
      </c>
      <c r="J30" s="4">
        <v>53</v>
      </c>
      <c r="K30" s="4">
        <v>74</v>
      </c>
      <c r="L30" s="5">
        <v>24</v>
      </c>
      <c r="M30" s="6">
        <f>SUM(E30:L30)</f>
        <v>697</v>
      </c>
      <c r="N30" s="18"/>
      <c r="O30" s="89" t="s">
        <v>57</v>
      </c>
      <c r="P30" s="99" t="s">
        <v>58</v>
      </c>
      <c r="Q30" s="31"/>
    </row>
    <row r="31" spans="1:121" ht="15" customHeight="1" thickBot="1" x14ac:dyDescent="0.25">
      <c r="B31" s="191"/>
      <c r="C31" s="19"/>
      <c r="D31" s="32" t="s">
        <v>13</v>
      </c>
      <c r="E31" s="7">
        <f>E30/M30</f>
        <v>7.8909612625538014E-2</v>
      </c>
      <c r="F31" s="8">
        <f>F30/M30</f>
        <v>0.20373027259684362</v>
      </c>
      <c r="G31" s="8">
        <f>G30/M30</f>
        <v>0.22525107604017217</v>
      </c>
      <c r="H31" s="8">
        <f>H30/M30</f>
        <v>0.15208034433285508</v>
      </c>
      <c r="I31" s="8">
        <f>I30/M30</f>
        <v>0.12338593974175036</v>
      </c>
      <c r="J31" s="8">
        <f>J30/M30</f>
        <v>7.6040172166427542E-2</v>
      </c>
      <c r="K31" s="8">
        <f>K30/M30</f>
        <v>0.10616929698708752</v>
      </c>
      <c r="L31" s="9">
        <f>L30/M30</f>
        <v>3.443328550932568E-2</v>
      </c>
      <c r="M31" s="10">
        <f>SUM(E31:L31)</f>
        <v>1.0000000000000002</v>
      </c>
      <c r="N31" s="18"/>
      <c r="O31" s="33" t="s">
        <v>10</v>
      </c>
      <c r="P31" s="33" t="s">
        <v>11</v>
      </c>
      <c r="Q31" s="34" t="s">
        <v>9</v>
      </c>
      <c r="V31" s="131">
        <v>0</v>
      </c>
      <c r="W31" s="134">
        <v>0.01</v>
      </c>
      <c r="X31" s="134">
        <v>0.02</v>
      </c>
      <c r="Y31" s="134">
        <v>0.03</v>
      </c>
      <c r="Z31" s="134">
        <v>0.04</v>
      </c>
      <c r="AA31" s="134">
        <v>0.05</v>
      </c>
      <c r="AB31" s="134">
        <v>0.06</v>
      </c>
      <c r="AC31" s="134">
        <v>7.0000000000000007E-2</v>
      </c>
      <c r="AD31" s="134">
        <v>0.08</v>
      </c>
      <c r="AE31" s="134">
        <v>0.09</v>
      </c>
      <c r="AF31" s="134">
        <v>0.1</v>
      </c>
      <c r="AG31" s="134">
        <v>0.11</v>
      </c>
      <c r="AH31" s="133">
        <v>0.12</v>
      </c>
      <c r="AI31" s="134">
        <v>0.13</v>
      </c>
      <c r="AJ31" s="134">
        <v>0.14000000000000001</v>
      </c>
      <c r="AK31" s="134">
        <v>0.15</v>
      </c>
      <c r="AL31" s="134">
        <v>0.16</v>
      </c>
      <c r="AM31" s="134">
        <v>0.17</v>
      </c>
      <c r="AN31" s="134">
        <v>0.18</v>
      </c>
      <c r="AO31" s="134">
        <v>0.19</v>
      </c>
      <c r="AP31" s="134">
        <v>0.2</v>
      </c>
      <c r="AQ31" s="134">
        <v>0.21</v>
      </c>
      <c r="AR31" s="134">
        <v>0.22</v>
      </c>
      <c r="AS31" s="134">
        <v>0.23</v>
      </c>
      <c r="AT31" s="134">
        <v>0.24</v>
      </c>
      <c r="AU31" s="134">
        <v>0.25</v>
      </c>
      <c r="AV31" s="134">
        <v>0.26</v>
      </c>
      <c r="AW31" s="134">
        <v>0.27</v>
      </c>
      <c r="AX31" s="134">
        <v>0.28000000000000003</v>
      </c>
      <c r="AY31" s="134">
        <v>0.28999999999999998</v>
      </c>
      <c r="AZ31" s="134">
        <v>0.3</v>
      </c>
      <c r="BA31" s="134">
        <v>0.31</v>
      </c>
      <c r="BB31" s="134">
        <v>0.32</v>
      </c>
      <c r="BC31" s="134">
        <v>0.33</v>
      </c>
      <c r="BD31" s="134">
        <v>0.34</v>
      </c>
      <c r="BE31" s="134">
        <v>0.35</v>
      </c>
      <c r="BF31" s="134">
        <v>0.36</v>
      </c>
      <c r="BG31" s="134">
        <v>0.37</v>
      </c>
      <c r="BH31" s="134">
        <v>0.38</v>
      </c>
      <c r="BI31" s="134">
        <v>0.39</v>
      </c>
      <c r="BJ31" s="134">
        <v>0.4</v>
      </c>
      <c r="BK31" s="134">
        <v>0.41</v>
      </c>
      <c r="BL31" s="134">
        <v>0.42</v>
      </c>
      <c r="BM31" s="134">
        <v>0.43</v>
      </c>
      <c r="BN31" s="134">
        <v>0.44</v>
      </c>
      <c r="BO31" s="134">
        <v>0.45</v>
      </c>
      <c r="BP31" s="134">
        <v>0.46</v>
      </c>
      <c r="BQ31" s="134">
        <v>0.47</v>
      </c>
      <c r="BR31" s="134">
        <v>0.48</v>
      </c>
      <c r="BS31" s="134">
        <v>0.49</v>
      </c>
      <c r="BT31" s="134">
        <v>0.5</v>
      </c>
      <c r="BU31" s="134">
        <v>0.51</v>
      </c>
      <c r="BV31" s="134">
        <v>0.52</v>
      </c>
      <c r="BW31" s="134">
        <v>0.53</v>
      </c>
      <c r="BX31" s="134">
        <v>0.54</v>
      </c>
      <c r="BY31" s="134">
        <v>0.55000000000000004</v>
      </c>
      <c r="BZ31" s="134">
        <v>0.56000000000000005</v>
      </c>
      <c r="CA31" s="134">
        <v>0.56999999999999995</v>
      </c>
      <c r="CB31" s="134">
        <v>0.57999999999999996</v>
      </c>
      <c r="CC31" s="134">
        <v>0.59</v>
      </c>
      <c r="CD31" s="134">
        <v>0.6</v>
      </c>
      <c r="CE31" s="134">
        <v>0.61</v>
      </c>
      <c r="CF31" s="134">
        <v>0.62</v>
      </c>
      <c r="CG31" s="134">
        <v>0.63</v>
      </c>
      <c r="CH31" s="134">
        <v>0.64</v>
      </c>
      <c r="CI31" s="134">
        <v>0.65</v>
      </c>
      <c r="CJ31" s="134">
        <v>0.66</v>
      </c>
      <c r="CK31" s="134">
        <v>0.67</v>
      </c>
      <c r="CL31" s="134">
        <v>0.68</v>
      </c>
      <c r="CM31" s="134">
        <v>0.69</v>
      </c>
      <c r="CN31" s="134">
        <v>0.7</v>
      </c>
      <c r="CO31" s="134">
        <v>0.71</v>
      </c>
      <c r="CP31" s="134">
        <v>0.72</v>
      </c>
      <c r="CQ31" s="134">
        <v>0.73</v>
      </c>
      <c r="CR31" s="134">
        <v>0.74</v>
      </c>
      <c r="CS31" s="134">
        <v>0.75</v>
      </c>
      <c r="CT31" s="134">
        <v>0.76</v>
      </c>
      <c r="CU31" s="134">
        <v>0.77</v>
      </c>
      <c r="CV31" s="134">
        <v>0.78</v>
      </c>
      <c r="CW31" s="134">
        <v>0.79</v>
      </c>
      <c r="CX31" s="134">
        <v>0.8</v>
      </c>
      <c r="CY31" s="134">
        <v>0.81</v>
      </c>
      <c r="CZ31" s="134">
        <v>0.82</v>
      </c>
      <c r="DA31" s="134">
        <v>0.83</v>
      </c>
      <c r="DB31" s="134">
        <v>0.84</v>
      </c>
      <c r="DC31" s="134">
        <v>0.85</v>
      </c>
      <c r="DD31" s="134">
        <v>0.86</v>
      </c>
      <c r="DE31" s="134">
        <v>0.87</v>
      </c>
      <c r="DF31" s="134">
        <v>0.88</v>
      </c>
      <c r="DG31" s="134">
        <v>0.89</v>
      </c>
      <c r="DH31" s="134">
        <v>0.9</v>
      </c>
      <c r="DI31" s="134">
        <v>0.91</v>
      </c>
      <c r="DJ31" s="134">
        <v>0.92</v>
      </c>
      <c r="DK31" s="134">
        <v>0.93</v>
      </c>
      <c r="DL31" s="134">
        <v>0.94</v>
      </c>
      <c r="DM31" s="134">
        <v>0.95</v>
      </c>
      <c r="DN31" s="134">
        <v>0.96</v>
      </c>
      <c r="DO31" s="134">
        <v>0.97</v>
      </c>
      <c r="DP31" s="134">
        <v>0.98</v>
      </c>
      <c r="DQ31" s="134">
        <v>0.99</v>
      </c>
    </row>
    <row r="32" spans="1:121" ht="15" customHeight="1" thickBot="1" x14ac:dyDescent="0.25">
      <c r="B32" s="19"/>
      <c r="C32" s="19"/>
      <c r="D32" s="98">
        <f>E31</f>
        <v>7.8909612625538014E-2</v>
      </c>
      <c r="E32" s="94">
        <f>E31*E29</f>
        <v>0</v>
      </c>
      <c r="F32" s="94">
        <f>F31*F29</f>
        <v>0.10186513629842181</v>
      </c>
      <c r="G32" s="94">
        <f t="shared" ref="G32" si="31">G31*G29</f>
        <v>0.5631276901004304</v>
      </c>
      <c r="H32" s="94">
        <f t="shared" ref="H32" si="32">H31*H29</f>
        <v>1.1406025824964132</v>
      </c>
      <c r="I32" s="94">
        <f t="shared" ref="I32" si="33">I31*I29</f>
        <v>1.8507890961262554</v>
      </c>
      <c r="J32" s="94">
        <f t="shared" ref="J32" si="34">J31*J29</f>
        <v>1.9010043041606886</v>
      </c>
      <c r="K32" s="94">
        <f t="shared" ref="K32" si="35">K31*K29</f>
        <v>3.715925394548063</v>
      </c>
      <c r="L32" s="94">
        <f t="shared" ref="L32" si="36">L31*L29</f>
        <v>2.4103299856527975</v>
      </c>
      <c r="M32" s="95">
        <f>SUM(E32:L32)</f>
        <v>11.68364418938307</v>
      </c>
      <c r="N32" s="96"/>
      <c r="O32" s="94">
        <f>M32</f>
        <v>11.68364418938307</v>
      </c>
      <c r="P32" s="97">
        <f>D32</f>
        <v>7.8909612625538014E-2</v>
      </c>
      <c r="Q32" s="69">
        <f>O32/P32</f>
        <v>148.06363636363636</v>
      </c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</row>
    <row r="33" spans="2:121" ht="15" customHeight="1" thickBot="1" x14ac:dyDescent="0.25">
      <c r="B33" s="19"/>
      <c r="C33" s="19"/>
      <c r="D33" s="25" t="s">
        <v>12</v>
      </c>
      <c r="E33" s="26">
        <f>E3-E3</f>
        <v>0</v>
      </c>
      <c r="F33" s="26">
        <f>F3-E3</f>
        <v>0.5</v>
      </c>
      <c r="G33" s="26">
        <f>G3-E3</f>
        <v>2.5</v>
      </c>
      <c r="H33" s="26">
        <f>H3-E33</f>
        <v>7.5</v>
      </c>
      <c r="I33" s="26">
        <f>I3-E3</f>
        <v>15</v>
      </c>
      <c r="J33" s="26">
        <f>J3-E3</f>
        <v>25</v>
      </c>
      <c r="K33" s="26">
        <f>K3-E3</f>
        <v>35</v>
      </c>
      <c r="L33" s="26">
        <f>L3-E3</f>
        <v>70</v>
      </c>
      <c r="M33" s="27"/>
      <c r="N33" s="28"/>
      <c r="O33" s="28"/>
      <c r="P33" s="28"/>
      <c r="Q33" s="29"/>
      <c r="R33" s="2"/>
    </row>
    <row r="34" spans="2:121" ht="15" customHeight="1" x14ac:dyDescent="0.2">
      <c r="B34" s="190" t="s">
        <v>38</v>
      </c>
      <c r="C34" s="19"/>
      <c r="D34" s="39"/>
      <c r="E34" s="22">
        <v>12</v>
      </c>
      <c r="F34" s="11">
        <v>119</v>
      </c>
      <c r="G34" s="4">
        <v>117</v>
      </c>
      <c r="H34" s="4">
        <v>57</v>
      </c>
      <c r="I34" s="4">
        <v>40</v>
      </c>
      <c r="J34" s="4">
        <v>41</v>
      </c>
      <c r="K34" s="4">
        <v>76</v>
      </c>
      <c r="L34" s="5">
        <v>233</v>
      </c>
      <c r="M34" s="6">
        <f>SUM(E34:L34)</f>
        <v>695</v>
      </c>
      <c r="N34" s="18"/>
      <c r="O34" s="89" t="s">
        <v>57</v>
      </c>
      <c r="P34" s="99" t="s">
        <v>58</v>
      </c>
      <c r="Q34" s="31"/>
      <c r="AB34" s="48"/>
      <c r="AC34" s="48"/>
      <c r="AD34" s="48"/>
    </row>
    <row r="35" spans="2:121" ht="15" customHeight="1" thickBot="1" x14ac:dyDescent="0.25">
      <c r="B35" s="191"/>
      <c r="C35" s="19"/>
      <c r="D35" s="32" t="s">
        <v>13</v>
      </c>
      <c r="E35" s="23">
        <f>E34/M34</f>
        <v>1.7266187050359712E-2</v>
      </c>
      <c r="F35" s="24">
        <f>F34/M34</f>
        <v>0.17122302158273381</v>
      </c>
      <c r="G35" s="8">
        <f>G34/M34</f>
        <v>0.16834532374100719</v>
      </c>
      <c r="H35" s="8">
        <f>H34/M34</f>
        <v>8.2014388489208639E-2</v>
      </c>
      <c r="I35" s="8">
        <f>I34/M34</f>
        <v>5.7553956834532377E-2</v>
      </c>
      <c r="J35" s="8">
        <f>J34/M34</f>
        <v>5.8992805755395686E-2</v>
      </c>
      <c r="K35" s="8">
        <f>K34/M34</f>
        <v>0.10935251798561151</v>
      </c>
      <c r="L35" s="9">
        <f>L34/M34</f>
        <v>0.33525179856115106</v>
      </c>
      <c r="M35" s="10">
        <f>SUM(E35:L35)</f>
        <v>0.99999999999999989</v>
      </c>
      <c r="N35" s="18"/>
      <c r="O35" s="33" t="s">
        <v>10</v>
      </c>
      <c r="P35" s="33" t="s">
        <v>11</v>
      </c>
      <c r="Q35" s="34" t="s">
        <v>9</v>
      </c>
      <c r="V35" s="131">
        <v>0</v>
      </c>
      <c r="W35" s="134">
        <v>0.01</v>
      </c>
      <c r="X35" s="134">
        <v>0.02</v>
      </c>
      <c r="Y35" s="134">
        <v>0.03</v>
      </c>
      <c r="Z35" s="134">
        <v>0.04</v>
      </c>
      <c r="AA35" s="134">
        <v>0.05</v>
      </c>
      <c r="AB35" s="134">
        <v>0.06</v>
      </c>
      <c r="AC35" s="134">
        <v>7.0000000000000007E-2</v>
      </c>
      <c r="AD35" s="134">
        <v>0.08</v>
      </c>
      <c r="AE35" s="134">
        <v>0.09</v>
      </c>
      <c r="AF35" s="134">
        <v>0.1</v>
      </c>
      <c r="AG35" s="134">
        <v>0.11</v>
      </c>
      <c r="AH35" s="134">
        <v>0.12</v>
      </c>
      <c r="AI35" s="134">
        <v>0.13</v>
      </c>
      <c r="AJ35" s="134">
        <v>0.14000000000000001</v>
      </c>
      <c r="AK35" s="134">
        <v>0.15</v>
      </c>
      <c r="AL35" s="134">
        <v>0.16</v>
      </c>
      <c r="AM35" s="134">
        <v>0.17</v>
      </c>
      <c r="AN35" s="134">
        <v>0.18</v>
      </c>
      <c r="AO35" s="134">
        <v>0.19</v>
      </c>
      <c r="AP35" s="134">
        <v>0.2</v>
      </c>
      <c r="AQ35" s="134">
        <v>0.21</v>
      </c>
      <c r="AR35" s="134">
        <v>0.22</v>
      </c>
      <c r="AS35" s="134">
        <v>0.23</v>
      </c>
      <c r="AT35" s="134">
        <v>0.24</v>
      </c>
      <c r="AU35" s="134">
        <v>0.25</v>
      </c>
      <c r="AV35" s="134">
        <v>0.26</v>
      </c>
      <c r="AW35" s="134">
        <v>0.27</v>
      </c>
      <c r="AX35" s="134">
        <v>0.28000000000000003</v>
      </c>
      <c r="AY35" s="134">
        <v>0.28999999999999998</v>
      </c>
      <c r="AZ35" s="134">
        <v>0.3</v>
      </c>
      <c r="BA35" s="133">
        <v>0.31</v>
      </c>
      <c r="BB35" s="134">
        <v>0.32</v>
      </c>
      <c r="BC35" s="134">
        <v>0.33</v>
      </c>
      <c r="BD35" s="134">
        <v>0.34</v>
      </c>
      <c r="BE35" s="134">
        <v>0.35</v>
      </c>
      <c r="BF35" s="134">
        <v>0.36</v>
      </c>
      <c r="BG35" s="134">
        <v>0.37</v>
      </c>
      <c r="BH35" s="134">
        <v>0.38</v>
      </c>
      <c r="BI35" s="134">
        <v>0.39</v>
      </c>
      <c r="BJ35" s="134">
        <v>0.4</v>
      </c>
      <c r="BK35" s="134">
        <v>0.41</v>
      </c>
      <c r="BL35" s="134">
        <v>0.42</v>
      </c>
      <c r="BM35" s="134">
        <v>0.43</v>
      </c>
      <c r="BN35" s="134">
        <v>0.44</v>
      </c>
      <c r="BO35" s="134">
        <v>0.45</v>
      </c>
      <c r="BP35" s="134">
        <v>0.46</v>
      </c>
      <c r="BQ35" s="134">
        <v>0.47</v>
      </c>
      <c r="BR35" s="134">
        <v>0.48</v>
      </c>
      <c r="BS35" s="134">
        <v>0.49</v>
      </c>
      <c r="BT35" s="134">
        <v>0.5</v>
      </c>
      <c r="BU35" s="134">
        <v>0.51</v>
      </c>
      <c r="BV35" s="134">
        <v>0.52</v>
      </c>
      <c r="BW35" s="134">
        <v>0.53</v>
      </c>
      <c r="BX35" s="134">
        <v>0.54</v>
      </c>
      <c r="BY35" s="134">
        <v>0.55000000000000004</v>
      </c>
      <c r="BZ35" s="134">
        <v>0.56000000000000005</v>
      </c>
      <c r="CA35" s="134">
        <v>0.56999999999999995</v>
      </c>
      <c r="CB35" s="134">
        <v>0.57999999999999996</v>
      </c>
      <c r="CC35" s="134">
        <v>0.59</v>
      </c>
      <c r="CD35" s="134">
        <v>0.6</v>
      </c>
      <c r="CE35" s="134">
        <v>0.61</v>
      </c>
      <c r="CF35" s="134">
        <v>0.62</v>
      </c>
      <c r="CG35" s="134">
        <v>0.63</v>
      </c>
      <c r="CH35" s="134">
        <v>0.64</v>
      </c>
      <c r="CI35" s="134">
        <v>0.65</v>
      </c>
      <c r="CJ35" s="134">
        <v>0.66</v>
      </c>
      <c r="CK35" s="134">
        <v>0.67</v>
      </c>
      <c r="CL35" s="134">
        <v>0.68</v>
      </c>
      <c r="CM35" s="134">
        <v>0.69</v>
      </c>
      <c r="CN35" s="134">
        <v>0.7</v>
      </c>
      <c r="CO35" s="134">
        <v>0.71</v>
      </c>
      <c r="CP35" s="134">
        <v>0.72</v>
      </c>
      <c r="CQ35" s="134">
        <v>0.73</v>
      </c>
      <c r="CR35" s="134">
        <v>0.74</v>
      </c>
      <c r="CS35" s="134">
        <v>0.75</v>
      </c>
      <c r="CT35" s="134">
        <v>0.76</v>
      </c>
      <c r="CU35" s="134">
        <v>0.77</v>
      </c>
      <c r="CV35" s="134">
        <v>0.78</v>
      </c>
      <c r="CW35" s="134">
        <v>0.79</v>
      </c>
      <c r="CX35" s="134">
        <v>0.8</v>
      </c>
      <c r="CY35" s="134">
        <v>0.81</v>
      </c>
      <c r="CZ35" s="134">
        <v>0.82</v>
      </c>
      <c r="DA35" s="134">
        <v>0.83</v>
      </c>
      <c r="DB35" s="134">
        <v>0.84</v>
      </c>
      <c r="DC35" s="134">
        <v>0.85</v>
      </c>
      <c r="DD35" s="134">
        <v>0.86</v>
      </c>
      <c r="DE35" s="134">
        <v>0.87</v>
      </c>
      <c r="DF35" s="134">
        <v>0.88</v>
      </c>
      <c r="DG35" s="134">
        <v>0.89</v>
      </c>
      <c r="DH35" s="134">
        <v>0.9</v>
      </c>
      <c r="DI35" s="134">
        <v>0.91</v>
      </c>
      <c r="DJ35" s="134">
        <v>0.92</v>
      </c>
      <c r="DK35" s="134">
        <v>0.93</v>
      </c>
      <c r="DL35" s="134">
        <v>0.94</v>
      </c>
      <c r="DM35" s="134">
        <v>0.95</v>
      </c>
      <c r="DN35" s="134">
        <v>0.96</v>
      </c>
      <c r="DO35" s="134">
        <v>0.97</v>
      </c>
      <c r="DP35" s="134">
        <v>0.98</v>
      </c>
      <c r="DQ35" s="134">
        <v>0.99</v>
      </c>
    </row>
    <row r="36" spans="2:121" ht="15" customHeight="1" thickBot="1" x14ac:dyDescent="0.25">
      <c r="B36" s="19"/>
      <c r="C36" s="17"/>
      <c r="D36" s="98">
        <f>E35</f>
        <v>1.7266187050359712E-2</v>
      </c>
      <c r="E36" s="94">
        <f>E35*E33</f>
        <v>0</v>
      </c>
      <c r="F36" s="94">
        <f>F35*F33</f>
        <v>8.5611510791366904E-2</v>
      </c>
      <c r="G36" s="94">
        <f t="shared" ref="G36" si="37">G35*G33</f>
        <v>0.42086330935251798</v>
      </c>
      <c r="H36" s="94">
        <f t="shared" ref="H36" si="38">H35*H33</f>
        <v>0.61510791366906481</v>
      </c>
      <c r="I36" s="94">
        <f t="shared" ref="I36" si="39">I35*I33</f>
        <v>0.86330935251798568</v>
      </c>
      <c r="J36" s="94">
        <f t="shared" ref="J36" si="40">J35*J33</f>
        <v>1.4748201438848922</v>
      </c>
      <c r="K36" s="94">
        <f t="shared" ref="K36" si="41">K35*K33</f>
        <v>3.8273381294964026</v>
      </c>
      <c r="L36" s="94">
        <f t="shared" ref="L36" si="42">L35*L33</f>
        <v>23.467625899280574</v>
      </c>
      <c r="M36" s="95">
        <f>SUM(E36:L36)</f>
        <v>30.754676258992802</v>
      </c>
      <c r="N36" s="96"/>
      <c r="O36" s="94">
        <f>M36</f>
        <v>30.754676258992802</v>
      </c>
      <c r="P36" s="97">
        <f>D36</f>
        <v>1.7266187050359712E-2</v>
      </c>
      <c r="Q36" s="69">
        <f>O36/P36</f>
        <v>1781.2083333333333</v>
      </c>
      <c r="R36" s="66" t="s">
        <v>55</v>
      </c>
      <c r="S36" s="65" t="s">
        <v>54</v>
      </c>
    </row>
    <row r="37" spans="2:121" ht="15" customHeight="1" thickBot="1" x14ac:dyDescent="0.25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R37" s="66" t="s">
        <v>17</v>
      </c>
      <c r="S37" s="65" t="s">
        <v>16</v>
      </c>
      <c r="T37" s="67" t="s">
        <v>9</v>
      </c>
      <c r="U37" s="135"/>
    </row>
    <row r="38" spans="2:121" ht="15" customHeight="1" x14ac:dyDescent="0.2">
      <c r="B38" s="19"/>
      <c r="C38" s="19"/>
      <c r="D38" s="90" t="s">
        <v>43</v>
      </c>
      <c r="E38" s="102">
        <f>S38</f>
        <v>8.7455305406524769E-2</v>
      </c>
      <c r="F38" s="87" t="s">
        <v>59</v>
      </c>
      <c r="G38" s="87"/>
      <c r="H38" s="103"/>
      <c r="I38" s="103"/>
      <c r="J38" s="104"/>
      <c r="K38" s="104"/>
      <c r="L38" s="104"/>
      <c r="M38" s="104"/>
      <c r="N38" s="104"/>
      <c r="O38" s="104"/>
      <c r="P38" s="104"/>
      <c r="Q38" s="104" t="s">
        <v>14</v>
      </c>
      <c r="R38" s="63">
        <f>(O36+O32+O28+O24+O20+O16+O12+O8-E12-F12-E16-E20-E28)/8</f>
        <v>23.289726868470261</v>
      </c>
      <c r="S38" s="64">
        <f>(P36+P32+P28+P24+P20+P16+P12+P8)/8</f>
        <v>8.7455305406524769E-2</v>
      </c>
      <c r="T38" s="85">
        <f>R38/S38</f>
        <v>266.30433408483287</v>
      </c>
      <c r="U38" s="136"/>
      <c r="V38" s="138">
        <f>V24:PE24%</f>
        <v>0</v>
      </c>
      <c r="W38" s="139">
        <v>0.01</v>
      </c>
      <c r="X38" s="138">
        <v>0.02</v>
      </c>
      <c r="Y38" s="138">
        <v>0.03</v>
      </c>
      <c r="Z38" s="138">
        <v>0.04</v>
      </c>
      <c r="AA38" s="138">
        <v>0.05</v>
      </c>
      <c r="AB38" s="138">
        <v>0.06</v>
      </c>
      <c r="AC38" s="138">
        <v>7.0000000000000007E-2</v>
      </c>
      <c r="AD38" s="138">
        <v>0.08</v>
      </c>
      <c r="AE38" s="138">
        <v>0.09</v>
      </c>
      <c r="AF38" s="138">
        <v>0.1</v>
      </c>
      <c r="AG38" s="138">
        <v>0.11</v>
      </c>
      <c r="AH38" s="138">
        <v>0.12</v>
      </c>
      <c r="AI38" s="138">
        <v>0.13</v>
      </c>
      <c r="AJ38" s="138">
        <v>0.14000000000000001</v>
      </c>
      <c r="AK38" s="138">
        <v>0.15</v>
      </c>
      <c r="AL38" s="138">
        <v>0.16</v>
      </c>
      <c r="AM38" s="138">
        <v>0.17</v>
      </c>
      <c r="AN38" s="138">
        <v>0.18</v>
      </c>
      <c r="AO38" s="138">
        <v>0.19</v>
      </c>
      <c r="AP38" s="138">
        <v>0.2</v>
      </c>
      <c r="AQ38" s="138">
        <v>0.21</v>
      </c>
      <c r="AR38" s="138">
        <v>0.22</v>
      </c>
      <c r="AS38" s="138">
        <v>0.23</v>
      </c>
      <c r="AT38" s="140">
        <v>0.24</v>
      </c>
      <c r="AU38" s="138">
        <v>0.25</v>
      </c>
      <c r="AV38" s="138">
        <v>0.26</v>
      </c>
      <c r="AW38" s="138">
        <v>0.27</v>
      </c>
      <c r="AX38" s="138">
        <v>0.28000000000000003</v>
      </c>
      <c r="AY38" s="138">
        <v>0.28999999999999998</v>
      </c>
      <c r="AZ38" s="138">
        <v>0.3</v>
      </c>
      <c r="BA38" s="138">
        <v>0.31</v>
      </c>
      <c r="BB38" s="138">
        <v>0.32</v>
      </c>
      <c r="BC38" s="138">
        <v>0.33</v>
      </c>
      <c r="BD38" s="138">
        <v>0.34</v>
      </c>
      <c r="BE38" s="138">
        <v>0.35</v>
      </c>
      <c r="BF38" s="138">
        <v>0.36</v>
      </c>
      <c r="BG38" s="138">
        <v>0.37</v>
      </c>
      <c r="BH38" s="138">
        <v>0.38</v>
      </c>
      <c r="BI38" s="138">
        <v>0.39</v>
      </c>
      <c r="BJ38" s="138">
        <v>0.4</v>
      </c>
      <c r="BK38" s="138">
        <v>0.41</v>
      </c>
      <c r="BL38" s="138">
        <v>0.42</v>
      </c>
      <c r="BM38" s="138">
        <v>0.43</v>
      </c>
      <c r="BN38" s="138">
        <v>0.44</v>
      </c>
      <c r="BO38" s="138">
        <v>0.45</v>
      </c>
      <c r="BP38" s="138">
        <v>0.46</v>
      </c>
      <c r="BQ38" s="138">
        <v>0.47</v>
      </c>
      <c r="BR38" s="138">
        <v>0.48</v>
      </c>
      <c r="BS38" s="138">
        <v>0.49</v>
      </c>
      <c r="BT38" s="138">
        <v>0.5</v>
      </c>
      <c r="BU38" s="138">
        <v>0.51</v>
      </c>
      <c r="BV38" s="138">
        <v>0.52</v>
      </c>
      <c r="BW38" s="138">
        <v>0.53</v>
      </c>
      <c r="BX38" s="138">
        <v>0.54</v>
      </c>
      <c r="BY38" s="138">
        <v>0.55000000000000004</v>
      </c>
      <c r="BZ38" s="138">
        <v>0.56000000000000005</v>
      </c>
      <c r="CA38" s="138">
        <v>0.56999999999999995</v>
      </c>
      <c r="CB38" s="138">
        <v>0.57999999999999996</v>
      </c>
      <c r="CC38" s="138">
        <v>0.59</v>
      </c>
      <c r="CD38" s="138">
        <v>0.6</v>
      </c>
      <c r="CE38" s="138">
        <v>0.61</v>
      </c>
      <c r="CF38" s="138">
        <v>0.62</v>
      </c>
      <c r="CG38" s="138">
        <v>0.63</v>
      </c>
      <c r="CH38" s="138">
        <v>0.64</v>
      </c>
      <c r="CI38" s="138">
        <v>0.65</v>
      </c>
      <c r="CJ38" s="138">
        <v>0.66</v>
      </c>
      <c r="CK38" s="138">
        <v>0.67</v>
      </c>
      <c r="CL38" s="138">
        <v>0.68</v>
      </c>
      <c r="CM38" s="138">
        <v>0.69</v>
      </c>
      <c r="CN38" s="138">
        <v>0.7</v>
      </c>
      <c r="CO38" s="138">
        <v>0.71</v>
      </c>
      <c r="CP38" s="138">
        <v>0.72</v>
      </c>
      <c r="CQ38" s="138">
        <v>0.73</v>
      </c>
      <c r="CR38" s="138">
        <v>0.74</v>
      </c>
      <c r="CS38" s="138">
        <v>0.75</v>
      </c>
      <c r="CT38" s="138">
        <v>0.76</v>
      </c>
      <c r="CU38" s="138">
        <v>0.77</v>
      </c>
      <c r="CV38" s="138">
        <v>0.78</v>
      </c>
      <c r="CW38" s="138">
        <v>0.79</v>
      </c>
      <c r="CX38" s="138">
        <v>0.8</v>
      </c>
      <c r="CY38" s="138">
        <v>0.81</v>
      </c>
      <c r="CZ38" s="138">
        <v>0.82</v>
      </c>
      <c r="DA38" s="138">
        <v>0.83</v>
      </c>
      <c r="DB38" s="138">
        <v>0.84</v>
      </c>
      <c r="DC38" s="138">
        <v>0.85</v>
      </c>
      <c r="DD38" s="138">
        <v>0.86</v>
      </c>
      <c r="DE38" s="138">
        <v>0.87</v>
      </c>
      <c r="DF38" s="138">
        <v>0.88</v>
      </c>
      <c r="DG38" s="138">
        <v>0.89</v>
      </c>
      <c r="DH38" s="138">
        <v>0.9</v>
      </c>
      <c r="DI38" s="138">
        <v>0.91</v>
      </c>
      <c r="DJ38" s="138">
        <v>0.92</v>
      </c>
      <c r="DK38" s="138">
        <v>0.93</v>
      </c>
      <c r="DL38" s="138">
        <v>0.94</v>
      </c>
      <c r="DM38" s="138">
        <v>0.95</v>
      </c>
      <c r="DN38" s="138">
        <v>0.96</v>
      </c>
      <c r="DO38" s="138">
        <v>0.97</v>
      </c>
      <c r="DP38" s="138">
        <v>0.98</v>
      </c>
      <c r="DQ38" s="138">
        <v>0.99</v>
      </c>
    </row>
    <row r="39" spans="2:121" ht="15" customHeight="1" x14ac:dyDescent="0.2">
      <c r="B39" s="19"/>
      <c r="C39" s="19"/>
      <c r="D39" s="90" t="s">
        <v>43</v>
      </c>
      <c r="E39" s="106">
        <f>(E11+F11+E15+E19+E27)/8</f>
        <v>1.3830586844961865E-2</v>
      </c>
      <c r="F39" s="107" t="s">
        <v>60</v>
      </c>
      <c r="G39" s="87"/>
      <c r="H39" s="87"/>
      <c r="I39" s="103"/>
      <c r="J39" s="104"/>
      <c r="K39" s="90" t="s">
        <v>43</v>
      </c>
      <c r="L39" s="100">
        <f>1-E38-E39</f>
        <v>0.89871410774851335</v>
      </c>
      <c r="M39" s="88" t="s">
        <v>56</v>
      </c>
      <c r="N39" s="87"/>
      <c r="O39" s="87"/>
      <c r="P39" s="87"/>
      <c r="Q39" s="87"/>
      <c r="R39" s="86">
        <f>R38/L39</f>
        <v>25.914500137108575</v>
      </c>
      <c r="S39" s="87" t="s">
        <v>42</v>
      </c>
      <c r="T39" s="108"/>
      <c r="U39" s="137"/>
      <c r="Y39" s="89"/>
    </row>
  </sheetData>
  <mergeCells count="8">
    <mergeCell ref="B26:B27"/>
    <mergeCell ref="B30:B31"/>
    <mergeCell ref="B34:B35"/>
    <mergeCell ref="B6:B7"/>
    <mergeCell ref="B10:B11"/>
    <mergeCell ref="B14:B15"/>
    <mergeCell ref="B18:B19"/>
    <mergeCell ref="B22:B2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10" zoomScaleNormal="100" workbookViewId="0">
      <selection activeCell="L5" sqref="L5"/>
    </sheetView>
  </sheetViews>
  <sheetFormatPr baseColWidth="10" defaultColWidth="9.140625" defaultRowHeight="12.75" x14ac:dyDescent="0.2"/>
  <cols>
    <col min="1" max="1" width="3" style="48" customWidth="1"/>
    <col min="2" max="2" width="15.7109375" style="48" customWidth="1"/>
    <col min="3" max="6" width="10.7109375" style="48" customWidth="1"/>
    <col min="7" max="8" width="10.85546875" style="48" customWidth="1"/>
    <col min="9" max="1003" width="10.7109375" style="1" customWidth="1"/>
    <col min="1004" max="16384" width="9.140625" style="1"/>
  </cols>
  <sheetData>
    <row r="1" spans="2:9" ht="13.5" thickBot="1" x14ac:dyDescent="0.25"/>
    <row r="2" spans="2:9" ht="20.25" customHeight="1" x14ac:dyDescent="0.2">
      <c r="B2" s="78" t="s">
        <v>19</v>
      </c>
      <c r="C2" s="72"/>
      <c r="D2" s="72"/>
      <c r="E2" s="72"/>
      <c r="F2" s="72"/>
      <c r="G2" s="72"/>
      <c r="H2" s="72"/>
      <c r="I2" s="73"/>
    </row>
    <row r="3" spans="2:9" ht="38.25" x14ac:dyDescent="0.2">
      <c r="B3" s="83" t="s">
        <v>21</v>
      </c>
      <c r="C3" s="70" t="s">
        <v>49</v>
      </c>
      <c r="D3" s="70" t="s">
        <v>50</v>
      </c>
      <c r="E3" s="70" t="s">
        <v>51</v>
      </c>
      <c r="F3" s="70" t="s">
        <v>47</v>
      </c>
      <c r="G3" s="70" t="s">
        <v>48</v>
      </c>
      <c r="H3" s="110" t="s">
        <v>52</v>
      </c>
      <c r="I3" s="74" t="s">
        <v>61</v>
      </c>
    </row>
    <row r="4" spans="2:9" ht="21.75" customHeight="1" x14ac:dyDescent="0.2">
      <c r="B4" s="79" t="s">
        <v>18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111">
        <v>1</v>
      </c>
      <c r="I4" s="75">
        <v>1</v>
      </c>
    </row>
    <row r="5" spans="2:9" ht="39" thickBot="1" x14ac:dyDescent="0.25">
      <c r="B5" s="80" t="s">
        <v>20</v>
      </c>
      <c r="C5" s="76">
        <v>-154.480302627302</v>
      </c>
      <c r="D5" s="76">
        <v>-205.910953955195</v>
      </c>
      <c r="E5" s="76">
        <v>-247.62987225911999</v>
      </c>
      <c r="F5" s="76">
        <v>-325.73944954128399</v>
      </c>
      <c r="G5" s="76">
        <v>-900.68630886594599</v>
      </c>
      <c r="H5" s="112">
        <v>-684.66666666666697</v>
      </c>
      <c r="I5" s="77">
        <v>-251</v>
      </c>
    </row>
  </sheetData>
  <sortState ref="A126:D131">
    <sortCondition ref="A126:A13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>
      <selection activeCell="O11" sqref="O11"/>
    </sheetView>
  </sheetViews>
  <sheetFormatPr baseColWidth="10" defaultColWidth="9.140625" defaultRowHeight="12.75" x14ac:dyDescent="0.2"/>
  <cols>
    <col min="1" max="1" width="3" style="48" customWidth="1"/>
    <col min="2" max="2" width="15.7109375" style="48" customWidth="1"/>
    <col min="3" max="9" width="10.7109375" style="48" customWidth="1"/>
    <col min="10" max="1004" width="10.7109375" style="1" customWidth="1"/>
    <col min="1005" max="16384" width="9.140625" style="1"/>
  </cols>
  <sheetData>
    <row r="1" spans="2:24" ht="13.5" thickBot="1" x14ac:dyDescent="0.25"/>
    <row r="2" spans="2:24" ht="20.25" customHeight="1" thickBot="1" x14ac:dyDescent="0.25">
      <c r="B2" s="183" t="s">
        <v>19</v>
      </c>
      <c r="C2" s="184"/>
      <c r="D2" s="184"/>
      <c r="E2" s="184"/>
      <c r="F2" s="184"/>
      <c r="G2" s="184"/>
      <c r="H2" s="184"/>
      <c r="I2" s="184"/>
      <c r="J2" s="185"/>
    </row>
    <row r="3" spans="2:24" ht="35.25" customHeight="1" x14ac:dyDescent="0.2">
      <c r="B3" s="186" t="s">
        <v>22</v>
      </c>
      <c r="C3" s="187" t="s">
        <v>23</v>
      </c>
      <c r="D3" s="187" t="s">
        <v>24</v>
      </c>
      <c r="E3" s="187" t="s">
        <v>25</v>
      </c>
      <c r="F3" s="187" t="s">
        <v>26</v>
      </c>
      <c r="G3" s="187" t="s">
        <v>27</v>
      </c>
      <c r="H3" s="187" t="s">
        <v>28</v>
      </c>
      <c r="I3" s="187" t="s">
        <v>29</v>
      </c>
      <c r="J3" s="188" t="s">
        <v>30</v>
      </c>
    </row>
    <row r="4" spans="2:24" ht="21.75" customHeight="1" x14ac:dyDescent="0.2">
      <c r="B4" s="79" t="s">
        <v>18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71">
        <v>1</v>
      </c>
      <c r="I4" s="71">
        <v>1</v>
      </c>
      <c r="J4" s="75">
        <v>1</v>
      </c>
    </row>
    <row r="5" spans="2:24" ht="39" thickBot="1" x14ac:dyDescent="0.25">
      <c r="B5" s="80" t="s">
        <v>20</v>
      </c>
      <c r="C5" s="76">
        <v>-86.043999999999997</v>
      </c>
      <c r="D5" s="76">
        <v>-148.06363636363599</v>
      </c>
      <c r="E5" s="76">
        <v>-182.529702970297</v>
      </c>
      <c r="F5" s="76">
        <v>-207.98</v>
      </c>
      <c r="G5" s="76">
        <v>-346.52542372881402</v>
      </c>
      <c r="H5" s="76">
        <v>-711.10526315789502</v>
      </c>
      <c r="I5" s="76">
        <v>-1014.84375</v>
      </c>
      <c r="J5" s="77">
        <v>-1781.2083333333301</v>
      </c>
    </row>
    <row r="7" spans="2:24" x14ac:dyDescent="0.2">
      <c r="Q7" s="81"/>
      <c r="R7" s="81"/>
      <c r="S7" s="81"/>
      <c r="T7" s="49"/>
      <c r="V7" s="82"/>
    </row>
    <row r="8" spans="2:24" x14ac:dyDescent="0.2">
      <c r="Q8" s="81"/>
      <c r="R8" s="81"/>
      <c r="S8" s="81"/>
      <c r="T8" s="49"/>
      <c r="V8" s="82"/>
    </row>
    <row r="9" spans="2:24" x14ac:dyDescent="0.2">
      <c r="Q9" s="81"/>
      <c r="R9" s="81"/>
      <c r="S9" s="81"/>
      <c r="T9" s="49"/>
      <c r="V9" s="82"/>
    </row>
    <row r="10" spans="2:24" x14ac:dyDescent="0.2">
      <c r="Q10" s="81"/>
      <c r="R10" s="81"/>
      <c r="S10" s="81"/>
      <c r="T10" s="49"/>
      <c r="V10" s="82"/>
    </row>
    <row r="11" spans="2:24" x14ac:dyDescent="0.2">
      <c r="Q11" s="81"/>
      <c r="R11" s="81"/>
      <c r="S11" s="81"/>
      <c r="T11" s="49"/>
      <c r="V11" s="82"/>
    </row>
    <row r="12" spans="2:24" x14ac:dyDescent="0.2">
      <c r="Q12" s="81"/>
      <c r="R12" s="81"/>
      <c r="S12" s="81"/>
      <c r="T12" s="49"/>
      <c r="V12" s="82"/>
    </row>
    <row r="13" spans="2:24" x14ac:dyDescent="0.2">
      <c r="Q13" s="81"/>
      <c r="R13" s="81"/>
      <c r="S13" s="81"/>
      <c r="T13" s="49"/>
      <c r="V13" s="82"/>
    </row>
    <row r="14" spans="2:24" x14ac:dyDescent="0.2">
      <c r="Q14" s="81"/>
      <c r="R14" s="81"/>
      <c r="S14" s="81"/>
      <c r="T14" s="49"/>
      <c r="V14" s="82"/>
    </row>
    <row r="16" spans="2:24" x14ac:dyDescent="0.2">
      <c r="Q16" s="49"/>
      <c r="R16" s="49"/>
      <c r="S16" s="49"/>
      <c r="T16" s="49"/>
      <c r="U16" s="49"/>
      <c r="V16" s="49"/>
      <c r="W16" s="49"/>
      <c r="X16" s="49"/>
    </row>
    <row r="18" spans="17:24" x14ac:dyDescent="0.2">
      <c r="Q18" s="82"/>
      <c r="R18" s="82"/>
      <c r="S18" s="82"/>
      <c r="T18" s="82"/>
      <c r="U18" s="82"/>
      <c r="V18" s="82"/>
      <c r="W18" s="82"/>
      <c r="X18" s="82"/>
    </row>
    <row r="35" spans="3:4" x14ac:dyDescent="0.2">
      <c r="C35" s="18"/>
      <c r="D35" s="189"/>
    </row>
    <row r="36" spans="3:4" x14ac:dyDescent="0.2">
      <c r="C36" s="18"/>
      <c r="D36" s="189"/>
    </row>
    <row r="37" spans="3:4" x14ac:dyDescent="0.2">
      <c r="C37" s="18"/>
      <c r="D37" s="189"/>
    </row>
    <row r="38" spans="3:4" x14ac:dyDescent="0.2">
      <c r="C38" s="18"/>
      <c r="D38" s="189"/>
    </row>
    <row r="39" spans="3:4" x14ac:dyDescent="0.2">
      <c r="C39" s="18"/>
      <c r="D39" s="189"/>
    </row>
    <row r="40" spans="3:4" x14ac:dyDescent="0.2">
      <c r="C40" s="18"/>
      <c r="D40" s="189"/>
    </row>
    <row r="41" spans="3:4" x14ac:dyDescent="0.2">
      <c r="C41" s="18"/>
      <c r="D41" s="189"/>
    </row>
    <row r="42" spans="3:4" x14ac:dyDescent="0.2">
      <c r="C42" s="18"/>
      <c r="D42" s="18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Explicac Alejam por áreas</vt:lpstr>
      <vt:lpstr>Med Tut-NoTut-MIR</vt:lpstr>
      <vt:lpstr>Enf Tut-NoTut-EIR</vt:lpstr>
      <vt:lpstr>SG Farmac</vt:lpstr>
      <vt:lpstr>Coh Completa</vt:lpstr>
      <vt:lpstr>Gráf 7 SG</vt:lpstr>
      <vt:lpstr>Gráf 8 Interv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Rejas Bueno</dc:creator>
  <cp:lastModifiedBy>Galo</cp:lastModifiedBy>
  <dcterms:created xsi:type="dcterms:W3CDTF">2015-06-05T18:19:34Z</dcterms:created>
  <dcterms:modified xsi:type="dcterms:W3CDTF">2021-07-28T11:43:38Z</dcterms:modified>
</cp:coreProperties>
</file>