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alo\Desktop\EMPEROR\"/>
    </mc:Choice>
  </mc:AlternateContent>
  <bookViews>
    <workbookView xWindow="0" yWindow="0" windowWidth="20490" windowHeight="7545" tabRatio="599" activeTab="2"/>
  </bookViews>
  <sheets>
    <sheet name="PtSLEv, InCa" sheetId="3" r:id="rId1"/>
    <sheet name="PtSLEv, MortCV InCa" sheetId="6" r:id="rId2"/>
    <sheet name="InCa x Rg1" sheetId="5" r:id="rId3"/>
    <sheet name="MortCV InCA x Rg1" sheetId="7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3" l="1"/>
  <c r="K30" i="3"/>
  <c r="K29" i="3"/>
  <c r="K28" i="3"/>
  <c r="K27" i="3"/>
  <c r="K30" i="6"/>
  <c r="K29" i="6"/>
  <c r="K28" i="6"/>
  <c r="K27" i="6"/>
  <c r="F16" i="6"/>
  <c r="C24" i="7" l="1"/>
  <c r="D13" i="7"/>
  <c r="C13" i="7"/>
  <c r="C8" i="7"/>
  <c r="B5" i="7"/>
  <c r="D10" i="7" s="1"/>
  <c r="A1" i="7"/>
  <c r="A23" i="6"/>
  <c r="F21" i="6"/>
  <c r="A21" i="6"/>
  <c r="C19" i="6"/>
  <c r="B19" i="6"/>
  <c r="J15" i="6"/>
  <c r="I15" i="6"/>
  <c r="I16" i="6" s="1"/>
  <c r="I13" i="6"/>
  <c r="F13" i="6"/>
  <c r="D13" i="6"/>
  <c r="I12" i="6"/>
  <c r="F12" i="6"/>
  <c r="B21" i="6" s="1"/>
  <c r="D12" i="6"/>
  <c r="I11" i="6"/>
  <c r="F11" i="6"/>
  <c r="H26" i="6" s="1"/>
  <c r="D11" i="6"/>
  <c r="I8" i="6"/>
  <c r="H8" i="6"/>
  <c r="E11" i="6" s="1"/>
  <c r="D14" i="7" l="1"/>
  <c r="D7" i="7"/>
  <c r="E13" i="6"/>
  <c r="H13" i="6" s="1"/>
  <c r="H29" i="6" s="1"/>
  <c r="C21" i="6"/>
  <c r="D24" i="7"/>
  <c r="D25" i="7" s="1"/>
  <c r="D8" i="7"/>
  <c r="D11" i="7" s="1"/>
  <c r="C7" i="7"/>
  <c r="C9" i="7"/>
  <c r="C14" i="7" s="1"/>
  <c r="E2" i="7"/>
  <c r="G2" i="7" s="1"/>
  <c r="F14" i="7" s="1"/>
  <c r="E12" i="6"/>
  <c r="H12" i="6" s="1"/>
  <c r="H11" i="6"/>
  <c r="G15" i="6"/>
  <c r="D21" i="6" s="1"/>
  <c r="B25" i="7" l="1"/>
  <c r="C23" i="6"/>
  <c r="F15" i="6"/>
  <c r="F23" i="6" s="1"/>
  <c r="B23" i="6"/>
  <c r="H27" i="6" s="1"/>
  <c r="H28" i="6"/>
  <c r="C25" i="7"/>
  <c r="C11" i="7"/>
  <c r="D23" i="6" l="1"/>
  <c r="H30" i="6"/>
  <c r="I29" i="6" l="1"/>
  <c r="I27" i="6"/>
  <c r="I28" i="6"/>
  <c r="C24" i="5" l="1"/>
  <c r="D24" i="5" l="1"/>
  <c r="D25" i="5" l="1"/>
  <c r="B25" i="5"/>
  <c r="C25" i="5"/>
  <c r="D13" i="5" l="1"/>
  <c r="C13" i="5"/>
  <c r="B5" i="5"/>
  <c r="E2" i="5" s="1"/>
  <c r="G2" i="5" s="1"/>
  <c r="A1" i="5"/>
  <c r="C7" i="5" l="1"/>
  <c r="D10" i="5"/>
  <c r="D14" i="5" s="1"/>
  <c r="C9" i="5"/>
  <c r="C14" i="5" s="1"/>
  <c r="F14" i="5"/>
  <c r="D7" i="5"/>
  <c r="C8" i="5"/>
  <c r="D8" i="5"/>
  <c r="A23" i="3"/>
  <c r="D11" i="5" l="1"/>
  <c r="C11" i="5"/>
  <c r="A21" i="3" l="1"/>
  <c r="F21" i="3" l="1"/>
  <c r="C19" i="3"/>
  <c r="B19" i="3"/>
  <c r="J16" i="3"/>
  <c r="I16" i="3"/>
  <c r="J15" i="3"/>
  <c r="I15" i="3"/>
  <c r="I13" i="3"/>
  <c r="F13" i="3"/>
  <c r="D13" i="3"/>
  <c r="I12" i="3"/>
  <c r="F12" i="3"/>
  <c r="G15" i="3" s="1"/>
  <c r="D21" i="3" s="1"/>
  <c r="D12" i="3"/>
  <c r="I11" i="3"/>
  <c r="F11" i="3"/>
  <c r="H26" i="3" s="1"/>
  <c r="D11" i="3"/>
  <c r="I8" i="3"/>
  <c r="H8" i="3"/>
  <c r="E11" i="3" s="1"/>
  <c r="H11" i="3" s="1"/>
  <c r="E13" i="3" l="1"/>
  <c r="E12" i="3"/>
  <c r="H12" i="3" s="1"/>
  <c r="B21" i="3"/>
  <c r="C21" i="3"/>
  <c r="H13" i="3" l="1"/>
  <c r="H29" i="3" s="1"/>
  <c r="F15" i="3"/>
  <c r="B23" i="3"/>
  <c r="C23" i="3"/>
  <c r="H28" i="3" s="1"/>
  <c r="H27" i="3" l="1"/>
  <c r="H30" i="3" s="1"/>
  <c r="D23" i="3"/>
  <c r="F23" i="3"/>
  <c r="I28" i="3" l="1"/>
  <c r="I27" i="3"/>
  <c r="I29" i="3"/>
</calcChain>
</file>

<file path=xl/sharedStrings.xml><?xml version="1.0" encoding="utf-8"?>
<sst xmlns="http://schemas.openxmlformats.org/spreadsheetml/2006/main" count="135" uniqueCount="52">
  <si>
    <t>Supervivencia</t>
  </si>
  <si>
    <t>Diferencia</t>
  </si>
  <si>
    <t xml:space="preserve">en </t>
  </si>
  <si>
    <t>días</t>
  </si>
  <si>
    <t>en</t>
  </si>
  <si>
    <t>Dif Medias = PtSLEv,</t>
  </si>
  <si>
    <t>El área de referencia representa</t>
  </si>
  <si>
    <t>Área de referencia</t>
  </si>
  <si>
    <t>En un área de:</t>
  </si>
  <si>
    <t>Media t con Ev,</t>
  </si>
  <si>
    <t>Resto de t sin éxito</t>
  </si>
  <si>
    <t>tSLEv sin la intervención</t>
  </si>
  <si>
    <t>PtSLEv por la intervención</t>
  </si>
  <si>
    <t>Área Bajo la Curva (ABC) por píxeles</t>
  </si>
  <si>
    <t>Tiempo medio que permenecen con evento</t>
  </si>
  <si>
    <t>Tiempo medio de Supervivencia Libre de Evento (tSLEv)</t>
  </si>
  <si>
    <t>Calculadora del "Tiempo medio con Evento" (t con Ev) y de la "Prolongación del Tiempo medio con Evento (Pt con Ev)"</t>
  </si>
  <si>
    <t>de los</t>
  </si>
  <si>
    <t>del grupo Interv</t>
  </si>
  <si>
    <t>del grupo Contr</t>
  </si>
  <si>
    <t>NO</t>
  </si>
  <si>
    <t>puede representarse llegando los</t>
  </si>
  <si>
    <t>pacientes, a los</t>
  </si>
  <si>
    <t>, pues habría que recortar o ampliar los tiempos respectivos de uno o más pacientes "libres de evento" o "con evento"</t>
  </si>
  <si>
    <t>NNT</t>
  </si>
  <si>
    <t xml:space="preserve">NOTA: </t>
  </si>
  <si>
    <t>Distribuir cuadros verdes tras todos los supervivientes al evento</t>
  </si>
  <si>
    <t>Placebo</t>
  </si>
  <si>
    <t>Personas</t>
  </si>
  <si>
    <t>RA interv</t>
  </si>
  <si>
    <t>RA contr</t>
  </si>
  <si>
    <t>RAR</t>
  </si>
  <si>
    <t>destinos NNT</t>
  </si>
  <si>
    <t>dias</t>
  </si>
  <si>
    <t>Calculadora del "Tiempo medio de Supervivencia Libre de Evento" (tSLEv) y de la "Prolongación del Tiempo medio de Supervivencia Libre de Evento (PtSLEv)"</t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</si>
  <si>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t con Ev</t>
    </r>
    <r>
      <rPr>
        <sz val="10"/>
        <rFont val="Calibri"/>
        <family val="2"/>
        <scheme val="minor"/>
      </rPr>
      <t xml:space="preserve">: tiempo medio que permanecen con evento; </t>
    </r>
    <r>
      <rPr>
        <b/>
        <sz val="10"/>
        <rFont val="Calibri"/>
        <family val="2"/>
        <scheme val="minor"/>
      </rPr>
      <t>tSLEv:</t>
    </r>
    <r>
      <rPr>
        <sz val="10"/>
        <rFont val="Calibri"/>
        <family val="2"/>
        <scheme val="minor"/>
      </rPr>
      <t xml:space="preserve"> tiempo medio de supervivencia librede evento; </t>
    </r>
    <r>
      <rPr>
        <b/>
        <sz val="10"/>
        <rFont val="Calibri"/>
        <family val="2"/>
        <scheme val="minor"/>
      </rPr>
      <t>PtSLEv:</t>
    </r>
    <r>
      <rPr>
        <sz val="10"/>
        <rFont val="Calibri"/>
        <family val="2"/>
        <scheme val="minor"/>
      </rPr>
      <t xml:space="preserve"> prolongación del tiempo medio de supervivencia libre de evento.</t>
    </r>
  </si>
  <si>
    <r>
      <rPr>
        <b/>
        <sz val="11"/>
        <color rgb="FF993300"/>
        <rFont val="Calibri"/>
        <family val="2"/>
        <scheme val="minor"/>
      </rPr>
      <t>Tabla t-2:</t>
    </r>
    <r>
      <rPr>
        <b/>
        <sz val="11"/>
        <rFont val="Calibri"/>
        <family val="2"/>
        <scheme val="minor"/>
      </rPr>
      <t xml:space="preserve"> Cálculo de la "Prolongación del tiempo de Supervivencia Libre de Evento" (PtSLEv) por las áreas bajo las curvas</t>
    </r>
  </si>
  <si>
    <t>meses</t>
  </si>
  <si>
    <t>Hospitalización por Insuf Cardiaca</t>
  </si>
  <si>
    <t>Tto estándar + Empaglifozina, n= 1863</t>
  </si>
  <si>
    <t>Tto estándar + Placebo, n= 1867</t>
  </si>
  <si>
    <t>[MorCV u Hosp InsCar]</t>
  </si>
  <si>
    <t>Packer M, Anker SD, Butler J, on behalf of the EMPEROR-Reduced Trial Investigators. Cardiovascular and Renal Outcomes with Empagliflozin in Heart Failure. N Engl J Med. 2020 Oct 8;383(15):1413-1424.</t>
  </si>
  <si>
    <t>En 15 meses por HR</t>
  </si>
  <si>
    <t>Los 3 tiempos biográficos</t>
  </si>
  <si>
    <t>Los 3 destinos del NNT</t>
  </si>
  <si>
    <t>Empaglifozina</t>
  </si>
  <si>
    <t>Meses</t>
  </si>
  <si>
    <t>20201008-ECA Emperor 15m, ICC 75II+25III FEVI 27, Tto[Empa vs Pl], -MACE. Packer</t>
  </si>
  <si>
    <r>
      <rPr>
        <b/>
        <sz val="11"/>
        <color rgb="FF993300"/>
        <rFont val="Calibri"/>
        <family val="2"/>
        <scheme val="minor"/>
      </rPr>
      <t>Tabla t-1:</t>
    </r>
    <r>
      <rPr>
        <b/>
        <sz val="11"/>
        <rFont val="Calibri"/>
        <family val="2"/>
        <scheme val="minor"/>
      </rPr>
      <t xml:space="preserve"> Cálculo de la "Prolongación del tiempo de Supervivencia Libre de Evento" (PtSLEv) por las áreas bajo las curvas</t>
    </r>
  </si>
  <si>
    <r>
      <rPr>
        <b/>
        <sz val="14"/>
        <color rgb="FF993300"/>
        <rFont val="Calibri"/>
        <family val="2"/>
        <scheme val="minor"/>
      </rPr>
      <t>Gráfico g-1:</t>
    </r>
    <r>
      <rPr>
        <b/>
        <sz val="14"/>
        <color theme="1"/>
        <rFont val="Calibri"/>
        <family val="2"/>
        <scheme val="minor"/>
      </rPr>
      <t xml:space="preserve"> PtSLEv x Rg 1 en Hospitalización por Insuficiencia cardiaca</t>
    </r>
  </si>
  <si>
    <r>
      <rPr>
        <b/>
        <sz val="10"/>
        <color rgb="FF993300"/>
        <rFont val="Calibri"/>
        <family val="2"/>
        <scheme val="minor"/>
      </rPr>
      <t>Gráfico g-2:</t>
    </r>
    <r>
      <rPr>
        <b/>
        <sz val="10"/>
        <rFont val="Calibri"/>
        <family val="2"/>
        <scheme val="minor"/>
      </rPr>
      <t xml:space="preserve"> PtSLEv x Rg 1 en [MorCV u Hosp InsCar]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</si>
</sst>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"/>
    <numFmt numFmtId="165" formatCode="_-* #,##0.0\ _€_-;\-* #,##0.0\ _€_-;_-* &quot;-&quot;??\ _€_-;_-@_-"/>
    <numFmt numFmtId="166" formatCode="0.0%"/>
    <numFmt numFmtId="167" formatCode="#,##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933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8000"/>
      <name val="Calibri"/>
      <family val="2"/>
      <scheme val="minor"/>
    </font>
    <font>
      <i/>
      <sz val="10"/>
      <color rgb="FF008000"/>
      <name val="Calibri"/>
      <family val="2"/>
      <scheme val="minor"/>
    </font>
    <font>
      <sz val="10"/>
      <color rgb="FF669900"/>
      <name val="Calibri"/>
      <family val="2"/>
      <scheme val="minor"/>
    </font>
    <font>
      <i/>
      <sz val="10"/>
      <color rgb="FF6699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9900"/>
      <name val="Calibri"/>
      <family val="2"/>
      <scheme val="minor"/>
    </font>
    <font>
      <i/>
      <sz val="10"/>
      <color rgb="FF0099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6699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993300"/>
      <name val="Calibri"/>
      <family val="2"/>
      <scheme val="minor"/>
    </font>
    <font>
      <b/>
      <sz val="10"/>
      <color rgb="FF993300"/>
      <name val="Calibri"/>
      <family val="2"/>
      <scheme val="minor"/>
    </font>
    <font>
      <sz val="11"/>
      <color rgb="FFFFC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99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Fill="1"/>
    <xf numFmtId="0" fontId="3" fillId="0" borderId="13" xfId="0" applyFont="1" applyBorder="1"/>
    <xf numFmtId="0" fontId="3" fillId="0" borderId="14" xfId="0" applyFont="1" applyBorder="1"/>
    <xf numFmtId="0" fontId="3" fillId="0" borderId="11" xfId="0" applyFont="1" applyBorder="1"/>
    <xf numFmtId="0" fontId="3" fillId="0" borderId="12" xfId="0" applyFont="1" applyBorder="1" applyAlignment="1">
      <alignment horizontal="right"/>
    </xf>
    <xf numFmtId="0" fontId="3" fillId="0" borderId="9" xfId="0" applyFont="1" applyBorder="1"/>
    <xf numFmtId="0" fontId="3" fillId="2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wrapText="1"/>
    </xf>
    <xf numFmtId="0" fontId="3" fillId="4" borderId="1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0" borderId="0" xfId="0" applyFont="1" applyBorder="1"/>
    <xf numFmtId="0" fontId="6" fillId="0" borderId="16" xfId="0" applyFont="1" applyBorder="1" applyAlignment="1">
      <alignment vertical="center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2" fontId="3" fillId="0" borderId="7" xfId="0" applyNumberFormat="1" applyFont="1" applyFill="1" applyBorder="1" applyAlignment="1">
      <alignment horizontal="center" wrapText="1"/>
    </xf>
    <xf numFmtId="2" fontId="3" fillId="3" borderId="0" xfId="1" applyNumberFormat="1" applyFont="1" applyFill="1" applyBorder="1" applyAlignment="1">
      <alignment horizontal="center"/>
    </xf>
    <xf numFmtId="2" fontId="3" fillId="3" borderId="12" xfId="1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4" fontId="3" fillId="3" borderId="2" xfId="0" applyNumberFormat="1" applyFont="1" applyFill="1" applyBorder="1"/>
    <xf numFmtId="165" fontId="3" fillId="0" borderId="2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166" fontId="3" fillId="2" borderId="10" xfId="2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167" fontId="3" fillId="3" borderId="5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" fontId="15" fillId="0" borderId="0" xfId="0" applyNumberFormat="1" applyFont="1"/>
    <xf numFmtId="0" fontId="19" fillId="0" borderId="0" xfId="0" applyFont="1" applyAlignment="1">
      <alignment vertical="center"/>
    </xf>
    <xf numFmtId="0" fontId="0" fillId="0" borderId="0" xfId="0" applyBorder="1"/>
    <xf numFmtId="166" fontId="19" fillId="0" borderId="0" xfId="2" applyNumberFormat="1" applyFont="1" applyAlignment="1">
      <alignment horizontal="left" vertical="center"/>
    </xf>
    <xf numFmtId="0" fontId="19" fillId="0" borderId="0" xfId="0" applyFont="1"/>
    <xf numFmtId="49" fontId="19" fillId="0" borderId="0" xfId="0" applyNumberFormat="1" applyFont="1"/>
    <xf numFmtId="1" fontId="19" fillId="3" borderId="0" xfId="0" applyNumberFormat="1" applyFont="1" applyFill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1" fontId="15" fillId="2" borderId="7" xfId="0" applyNumberFormat="1" applyFont="1" applyFill="1" applyBorder="1" applyAlignment="1">
      <alignment horizontal="center" vertical="center"/>
    </xf>
    <xf numFmtId="9" fontId="16" fillId="0" borderId="0" xfId="2" applyFont="1" applyFill="1" applyBorder="1" applyAlignment="1">
      <alignment horizontal="center" vertical="center"/>
    </xf>
    <xf numFmtId="9" fontId="21" fillId="0" borderId="0" xfId="2" applyFont="1" applyFill="1" applyBorder="1" applyAlignment="1">
      <alignment horizontal="center" vertical="center"/>
    </xf>
    <xf numFmtId="9" fontId="12" fillId="0" borderId="0" xfId="2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top" wrapText="1"/>
    </xf>
    <xf numFmtId="0" fontId="19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right" wrapText="1"/>
    </xf>
    <xf numFmtId="2" fontId="11" fillId="2" borderId="7" xfId="0" applyNumberFormat="1" applyFont="1" applyFill="1" applyBorder="1" applyAlignment="1">
      <alignment vertical="center"/>
    </xf>
    <xf numFmtId="1" fontId="11" fillId="0" borderId="7" xfId="0" applyNumberFormat="1" applyFont="1" applyBorder="1" applyAlignment="1">
      <alignment vertical="center"/>
    </xf>
    <xf numFmtId="166" fontId="12" fillId="0" borderId="0" xfId="2" applyNumberFormat="1" applyFont="1" applyAlignment="1">
      <alignment horizontal="center" vertical="center"/>
    </xf>
    <xf numFmtId="166" fontId="12" fillId="0" borderId="0" xfId="0" applyNumberFormat="1" applyFont="1" applyAlignment="1">
      <alignment vertical="center" wrapText="1"/>
    </xf>
    <xf numFmtId="0" fontId="20" fillId="0" borderId="7" xfId="0" applyFont="1" applyBorder="1" applyAlignment="1">
      <alignment horizontal="right" wrapText="1"/>
    </xf>
    <xf numFmtId="2" fontId="20" fillId="2" borderId="7" xfId="0" applyNumberFormat="1" applyFont="1" applyFill="1" applyBorder="1" applyAlignment="1">
      <alignment vertical="center"/>
    </xf>
    <xf numFmtId="166" fontId="16" fillId="0" borderId="0" xfId="2" applyNumberFormat="1" applyFont="1" applyFill="1" applyBorder="1" applyAlignment="1">
      <alignment vertical="center"/>
    </xf>
    <xf numFmtId="0" fontId="15" fillId="0" borderId="7" xfId="0" applyFont="1" applyBorder="1" applyAlignment="1">
      <alignment horizontal="right" wrapText="1"/>
    </xf>
    <xf numFmtId="2" fontId="15" fillId="2" borderId="7" xfId="0" applyNumberFormat="1" applyFont="1" applyFill="1" applyBorder="1" applyAlignment="1">
      <alignment vertical="center"/>
    </xf>
    <xf numFmtId="1" fontId="15" fillId="0" borderId="7" xfId="0" applyNumberFormat="1" applyFont="1" applyBorder="1" applyAlignment="1">
      <alignment vertical="center"/>
    </xf>
    <xf numFmtId="166" fontId="16" fillId="0" borderId="0" xfId="2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vertical="center"/>
    </xf>
    <xf numFmtId="1" fontId="22" fillId="0" borderId="7" xfId="0" applyNumberFormat="1" applyFont="1" applyBorder="1" applyAlignment="1">
      <alignment horizontal="right" vertical="center"/>
    </xf>
    <xf numFmtId="9" fontId="19" fillId="0" borderId="0" xfId="0" applyNumberFormat="1" applyFont="1"/>
    <xf numFmtId="0" fontId="19" fillId="0" borderId="0" xfId="0" applyFont="1" applyAlignment="1">
      <alignment horizontal="left" vertical="top"/>
    </xf>
    <xf numFmtId="164" fontId="15" fillId="3" borderId="7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left"/>
    </xf>
    <xf numFmtId="0" fontId="0" fillId="0" borderId="0" xfId="0" applyFill="1" applyBorder="1"/>
    <xf numFmtId="0" fontId="0" fillId="5" borderId="7" xfId="0" applyFill="1" applyBorder="1"/>
    <xf numFmtId="0" fontId="0" fillId="6" borderId="7" xfId="0" applyFill="1" applyBorder="1"/>
    <xf numFmtId="0" fontId="25" fillId="0" borderId="0" xfId="0" applyFont="1" applyAlignment="1">
      <alignment horizontal="center" vertical="center"/>
    </xf>
    <xf numFmtId="0" fontId="19" fillId="0" borderId="17" xfId="0" applyFont="1" applyBorder="1"/>
    <xf numFmtId="0" fontId="19" fillId="0" borderId="18" xfId="0" applyFont="1" applyBorder="1"/>
    <xf numFmtId="0" fontId="19" fillId="0" borderId="19" xfId="0" applyFont="1" applyBorder="1"/>
    <xf numFmtId="0" fontId="19" fillId="0" borderId="2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10" fontId="19" fillId="0" borderId="20" xfId="0" applyNumberFormat="1" applyFont="1" applyBorder="1" applyAlignment="1">
      <alignment horizontal="center"/>
    </xf>
    <xf numFmtId="9" fontId="19" fillId="0" borderId="0" xfId="0" applyNumberFormat="1" applyFont="1" applyBorder="1" applyAlignment="1">
      <alignment horizontal="center"/>
    </xf>
    <xf numFmtId="164" fontId="19" fillId="2" borderId="21" xfId="0" applyNumberFormat="1" applyFont="1" applyFill="1" applyBorder="1" applyAlignment="1">
      <alignment horizontal="center"/>
    </xf>
    <xf numFmtId="0" fontId="19" fillId="0" borderId="22" xfId="0" applyFont="1" applyBorder="1" applyAlignment="1">
      <alignment horizontal="center"/>
    </xf>
    <xf numFmtId="164" fontId="11" fillId="2" borderId="23" xfId="0" applyNumberFormat="1" applyFont="1" applyFill="1" applyBorder="1" applyAlignment="1">
      <alignment horizontal="center" vertical="center"/>
    </xf>
    <xf numFmtId="164" fontId="20" fillId="2" borderId="23" xfId="0" applyNumberFormat="1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164" fontId="15" fillId="2" borderId="24" xfId="0" applyNumberFormat="1" applyFont="1" applyFill="1" applyBorder="1" applyAlignment="1">
      <alignment horizontal="center" vertical="center"/>
    </xf>
    <xf numFmtId="10" fontId="19" fillId="0" borderId="0" xfId="0" applyNumberFormat="1" applyFont="1" applyBorder="1" applyAlignment="1">
      <alignment horizontal="center"/>
    </xf>
    <xf numFmtId="2" fontId="19" fillId="2" borderId="21" xfId="0" applyNumberFormat="1" applyFont="1" applyFill="1" applyBorder="1" applyAlignment="1">
      <alignment horizontal="center"/>
    </xf>
    <xf numFmtId="3" fontId="3" fillId="0" borderId="0" xfId="0" applyNumberFormat="1" applyFont="1"/>
    <xf numFmtId="0" fontId="22" fillId="2" borderId="16" xfId="0" applyFont="1" applyFill="1" applyBorder="1" applyAlignment="1">
      <alignment vertical="center"/>
    </xf>
    <xf numFmtId="0" fontId="3" fillId="2" borderId="0" xfId="0" applyFont="1" applyFill="1" applyAlignment="1">
      <alignment vertical="center" wrapText="1"/>
    </xf>
    <xf numFmtId="166" fontId="19" fillId="0" borderId="0" xfId="0" applyNumberFormat="1" applyFont="1" applyBorder="1" applyAlignment="1">
      <alignment horizontal="center"/>
    </xf>
    <xf numFmtId="0" fontId="26" fillId="0" borderId="0" xfId="0" applyFont="1" applyAlignment="1">
      <alignment vertical="center"/>
    </xf>
    <xf numFmtId="0" fontId="3" fillId="4" borderId="0" xfId="0" applyFont="1" applyFill="1"/>
    <xf numFmtId="2" fontId="3" fillId="4" borderId="0" xfId="0" applyNumberFormat="1" applyFont="1" applyFill="1"/>
    <xf numFmtId="0" fontId="5" fillId="4" borderId="8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3" fillId="4" borderId="7" xfId="0" applyFont="1" applyFill="1" applyBorder="1" applyAlignment="1">
      <alignment vertical="center" wrapText="1"/>
    </xf>
    <xf numFmtId="2" fontId="3" fillId="4" borderId="7" xfId="0" applyNumberFormat="1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 wrapText="1"/>
    </xf>
    <xf numFmtId="2" fontId="3" fillId="4" borderId="0" xfId="0" applyNumberFormat="1" applyFont="1" applyFill="1" applyBorder="1" applyAlignment="1">
      <alignment horizontal="center" vertical="center"/>
    </xf>
    <xf numFmtId="164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right"/>
    </xf>
    <xf numFmtId="0" fontId="11" fillId="4" borderId="0" xfId="0" applyFont="1" applyFill="1" applyAlignment="1">
      <alignment horizontal="right"/>
    </xf>
    <xf numFmtId="2" fontId="11" fillId="4" borderId="0" xfId="0" applyNumberFormat="1" applyFont="1" applyFill="1"/>
    <xf numFmtId="166" fontId="12" fillId="4" borderId="0" xfId="2" applyNumberFormat="1" applyFont="1" applyFill="1" applyAlignment="1">
      <alignment horizontal="center"/>
    </xf>
    <xf numFmtId="3" fontId="11" fillId="4" borderId="0" xfId="0" applyNumberFormat="1" applyFont="1" applyFill="1"/>
    <xf numFmtId="0" fontId="13" fillId="4" borderId="0" xfId="0" applyFont="1" applyFill="1"/>
    <xf numFmtId="0" fontId="13" fillId="4" borderId="0" xfId="0" applyFont="1" applyFill="1" applyAlignment="1">
      <alignment horizontal="right"/>
    </xf>
    <xf numFmtId="2" fontId="13" fillId="4" borderId="0" xfId="0" applyNumberFormat="1" applyFont="1" applyFill="1"/>
    <xf numFmtId="166" fontId="14" fillId="4" borderId="0" xfId="2" applyNumberFormat="1" applyFont="1" applyFill="1" applyAlignment="1">
      <alignment horizontal="center"/>
    </xf>
    <xf numFmtId="3" fontId="13" fillId="4" borderId="0" xfId="0" applyNumberFormat="1" applyFont="1" applyFill="1"/>
    <xf numFmtId="0" fontId="15" fillId="4" borderId="0" xfId="0" applyFont="1" applyFill="1" applyAlignment="1">
      <alignment horizontal="right"/>
    </xf>
    <xf numFmtId="2" fontId="15" fillId="4" borderId="0" xfId="0" applyNumberFormat="1" applyFont="1" applyFill="1"/>
    <xf numFmtId="166" fontId="16" fillId="4" borderId="0" xfId="2" applyNumberFormat="1" applyFont="1" applyFill="1" applyAlignment="1">
      <alignment horizontal="center"/>
    </xf>
    <xf numFmtId="3" fontId="15" fillId="4" borderId="0" xfId="0" applyNumberFormat="1" applyFont="1" applyFill="1"/>
    <xf numFmtId="2" fontId="5" fillId="4" borderId="7" xfId="0" applyNumberFormat="1" applyFont="1" applyFill="1" applyBorder="1"/>
    <xf numFmtId="3" fontId="5" fillId="4" borderId="7" xfId="0" applyNumberFormat="1" applyFont="1" applyFill="1" applyBorder="1"/>
    <xf numFmtId="0" fontId="11" fillId="4" borderId="0" xfId="0" applyFont="1" applyFill="1"/>
    <xf numFmtId="0" fontId="15" fillId="4" borderId="0" xfId="0" applyFont="1" applyFill="1"/>
    <xf numFmtId="0" fontId="0" fillId="2" borderId="13" xfId="0" applyFill="1" applyBorder="1"/>
    <xf numFmtId="0" fontId="0" fillId="2" borderId="14" xfId="0" applyFill="1" applyBorder="1"/>
    <xf numFmtId="0" fontId="3" fillId="4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22" fillId="0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7" borderId="7" xfId="0" applyFill="1" applyBorder="1" applyAlignment="1">
      <alignment horizontal="center"/>
    </xf>
    <xf numFmtId="0" fontId="0" fillId="7" borderId="7" xfId="0" applyFill="1" applyBorder="1"/>
    <xf numFmtId="0" fontId="24" fillId="0" borderId="0" xfId="0" applyFont="1" applyAlignment="1">
      <alignment horizontal="center" vertical="center"/>
    </xf>
    <xf numFmtId="0" fontId="0" fillId="5" borderId="7" xfId="0" applyFill="1" applyBorder="1" applyAlignment="1">
      <alignment horizontal="center"/>
    </xf>
    <xf numFmtId="0" fontId="0" fillId="0" borderId="0" xfId="0" applyFill="1"/>
    <xf numFmtId="0" fontId="0" fillId="0" borderId="2" xfId="0" applyBorder="1" applyAlignment="1">
      <alignment horizontal="center"/>
    </xf>
    <xf numFmtId="164" fontId="11" fillId="0" borderId="7" xfId="0" applyNumberFormat="1" applyFont="1" applyBorder="1" applyAlignment="1">
      <alignment vertical="center"/>
    </xf>
    <xf numFmtId="0" fontId="29" fillId="6" borderId="7" xfId="0" applyFont="1" applyFill="1" applyBorder="1"/>
    <xf numFmtId="0" fontId="9" fillId="4" borderId="16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164" fontId="11" fillId="0" borderId="7" xfId="0" applyNumberFormat="1" applyFont="1" applyBorder="1" applyAlignment="1">
      <alignment horizontal="right" vertical="center"/>
    </xf>
    <xf numFmtId="1" fontId="15" fillId="0" borderId="7" xfId="0" applyNumberFormat="1" applyFont="1" applyBorder="1" applyAlignment="1">
      <alignment horizontal="right" vertical="center"/>
    </xf>
    <xf numFmtId="0" fontId="19" fillId="0" borderId="7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top" wrapText="1"/>
    </xf>
    <xf numFmtId="1" fontId="11" fillId="0" borderId="7" xfId="0" applyNumberFormat="1" applyFont="1" applyBorder="1" applyAlignment="1">
      <alignment horizontal="right" vertical="center"/>
    </xf>
    <xf numFmtId="0" fontId="5" fillId="4" borderId="0" xfId="0" applyFont="1" applyFill="1" applyAlignment="1">
      <alignment horizontal="righ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993300"/>
      <color rgb="FFFFFF99"/>
      <color rgb="FFCCFF33"/>
      <color rgb="FF008000"/>
      <color rgb="FF669900"/>
      <color rgb="FF009900"/>
      <color rgb="FF99FF33"/>
      <color rgb="FF66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1">
                <a:solidFill>
                  <a:srgbClr val="993300"/>
                </a:solidFill>
              </a:rPr>
              <a:t>Gráfico "Los 3 tiempos biográficos":</a:t>
            </a:r>
            <a:r>
              <a:rPr lang="es-ES" sz="1100" b="1">
                <a:solidFill>
                  <a:sysClr val="windowText" lastClr="000000"/>
                </a:solidFill>
              </a:rPr>
              <a:t> Prolongación</a:t>
            </a:r>
            <a:r>
              <a:rPr lang="es-ES" sz="1100" b="1" baseline="0">
                <a:solidFill>
                  <a:sysClr val="windowText" lastClr="000000"/>
                </a:solidFill>
              </a:rPr>
              <a:t> del tiempo medio de Supervivencia Libre de Evento (PtSLEv)</a:t>
            </a:r>
            <a:endParaRPr lang="es-ES" sz="1100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384492563429572"/>
          <c:y val="0.19407121058353058"/>
          <c:w val="0.79115507436570431"/>
          <c:h val="0.61577413986548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'PtSLEv, InCa'!$G$27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166666666666667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25-43F3-99BC-4F113AE6017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'PtSLEv, InCa'!$H$26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'PtSLEv, InCa'!$H$27</c:f>
              <c:numCache>
                <c:formatCode>0.00</c:formatCode>
                <c:ptCount val="1"/>
                <c:pt idx="0">
                  <c:v>1.4445040214477212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25-43F3-99BC-4F113AE60179}"/>
            </c:ext>
          </c:extLst>
        </c:ser>
        <c:ser>
          <c:idx val="1"/>
          <c:order val="1"/>
          <c:tx>
            <c:strRef>
              <c:f>'PtSLEv, InCa'!$G$28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1666666666666673"/>
                  <c:y val="-5.7961867741319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F25-43F3-99BC-4F113AE6017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99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'PtSLEv, InCa'!$H$26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'PtSLEv, InCa'!$H$28</c:f>
              <c:numCache>
                <c:formatCode>0.00</c:formatCode>
                <c:ptCount val="1"/>
                <c:pt idx="0">
                  <c:v>0.76793565683646126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25-43F3-99BC-4F113AE60179}"/>
            </c:ext>
          </c:extLst>
        </c:ser>
        <c:ser>
          <c:idx val="2"/>
          <c:order val="2"/>
          <c:tx>
            <c:strRef>
              <c:f>'PtSLEv, InCa'!$G$29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solidFill>
                <a:srgbClr val="66FF33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0.21111111111111117"/>
                  <c:y val="1.2420400230282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25-43F3-99BC-4F113AE6017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'PtSLEv, InCa'!$H$26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'PtSLEv, InCa'!$H$29</c:f>
              <c:numCache>
                <c:formatCode>0.00</c:formatCode>
                <c:ptCount val="1"/>
                <c:pt idx="0">
                  <c:v>12.787560321715818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25-43F3-99BC-4F113AE60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9433231"/>
        <c:axId val="1039425743"/>
      </c:barChart>
      <c:catAx>
        <c:axId val="1039433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9425743"/>
        <c:crosses val="autoZero"/>
        <c:auto val="1"/>
        <c:lblAlgn val="ctr"/>
        <c:lblOffset val="100"/>
        <c:noMultiLvlLbl val="0"/>
      </c:catAx>
      <c:valAx>
        <c:axId val="1039425743"/>
        <c:scaling>
          <c:orientation val="minMax"/>
          <c:max val="1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 de tieimpo de seguimiento analizado </a:t>
                </a:r>
              </a:p>
            </c:rich>
          </c:tx>
          <c:layout>
            <c:manualLayout>
              <c:xMode val="edge"/>
              <c:yMode val="edge"/>
              <c:x val="3.1124890638670168E-2"/>
              <c:y val="0.123421987112292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9433231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1">
                <a:solidFill>
                  <a:srgbClr val="993300"/>
                </a:solidFill>
              </a:rPr>
              <a:t>Gráfico "Los 3 tiempos biográficos":</a:t>
            </a:r>
            <a:r>
              <a:rPr lang="es-ES" sz="1100" b="1">
                <a:solidFill>
                  <a:sysClr val="windowText" lastClr="000000"/>
                </a:solidFill>
              </a:rPr>
              <a:t> Prolongación del tiempo medio de Supervivencia Libre de Evento (PtSLEv)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916224066645208"/>
          <c:y val="0.17291693785331747"/>
          <c:w val="0.80220114505459816"/>
          <c:h val="0.578820593759297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'PtSLEv, MortCV InCa'!$G$27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4722222222222223"/>
                  <c:y val="1.836465495127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A5-4492-87F0-C5C386C498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'PtSLEv, MortCV InCa'!$H$26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'PtSLEv, MortCV InCa'!$H$27</c:f>
              <c:numCache>
                <c:formatCode>0.00</c:formatCode>
                <c:ptCount val="1"/>
                <c:pt idx="0">
                  <c:v>1.3614787111622555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A5-4492-87F0-C5C386C4984D}"/>
            </c:ext>
          </c:extLst>
        </c:ser>
        <c:ser>
          <c:idx val="1"/>
          <c:order val="1"/>
          <c:tx>
            <c:strRef>
              <c:f>'PtSLEv, MortCV InCa'!$G$28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33888888888888891"/>
                  <c:y val="-3.305637891228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5A5-4492-87F0-C5C386C498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8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'PtSLEv, MortCV InCa'!$H$26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'PtSLEv, MortCV InCa'!$H$28</c:f>
              <c:numCache>
                <c:formatCode>0.00</c:formatCode>
                <c:ptCount val="1"/>
                <c:pt idx="0">
                  <c:v>0.60899741081703107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A5-4492-87F0-C5C386C4984D}"/>
            </c:ext>
          </c:extLst>
        </c:ser>
        <c:ser>
          <c:idx val="2"/>
          <c:order val="2"/>
          <c:tx>
            <c:strRef>
              <c:f>'PtSLEv, MortCV InCa'!$G$29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388888888888889"/>
                  <c:y val="-9.14067571905449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A5-4492-87F0-C5C386C498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'PtSLEv, MortCV InCa'!$H$26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'PtSLEv, MortCV InCa'!$H$29</c:f>
              <c:numCache>
                <c:formatCode>0.00</c:formatCode>
                <c:ptCount val="1"/>
                <c:pt idx="0">
                  <c:v>13.029523878020713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A5-4492-87F0-C5C386C49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3109919"/>
        <c:axId val="553111167"/>
      </c:barChart>
      <c:catAx>
        <c:axId val="553109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3111167"/>
        <c:crosses val="autoZero"/>
        <c:auto val="1"/>
        <c:lblAlgn val="ctr"/>
        <c:lblOffset val="100"/>
        <c:noMultiLvlLbl val="0"/>
      </c:catAx>
      <c:valAx>
        <c:axId val="553111167"/>
        <c:scaling>
          <c:orientation val="minMax"/>
          <c:max val="1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 de tiempo de seguimiento analizado</a:t>
                </a:r>
              </a:p>
            </c:rich>
          </c:tx>
          <c:layout>
            <c:manualLayout>
              <c:xMode val="edge"/>
              <c:yMode val="edge"/>
              <c:x val="4.4256585703831404E-2"/>
              <c:y val="0.161846711358226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3109919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4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196686"/>
          <a:ext cx="2407226" cy="910937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30</xdr:row>
      <xdr:rowOff>76845</xdr:rowOff>
    </xdr:from>
    <xdr:to>
      <xdr:col>10</xdr:col>
      <xdr:colOff>609600</xdr:colOff>
      <xdr:row>50</xdr:row>
      <xdr:rowOff>161924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57150</xdr:colOff>
      <xdr:row>28</xdr:row>
      <xdr:rowOff>144908</xdr:rowOff>
    </xdr:from>
    <xdr:to>
      <xdr:col>4</xdr:col>
      <xdr:colOff>714375</xdr:colOff>
      <xdr:row>51</xdr:row>
      <xdr:rowOff>9525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802758"/>
          <a:ext cx="5400675" cy="3588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EEB2E0A7-0BD7-40BC-B144-D3761E3D4A5A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358611"/>
          <a:ext cx="2502476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1238877</xdr:colOff>
      <xdr:row>30</xdr:row>
      <xdr:rowOff>78191</xdr:rowOff>
    </xdr:from>
    <xdr:to>
      <xdr:col>10</xdr:col>
      <xdr:colOff>638175</xdr:colOff>
      <xdr:row>51</xdr:row>
      <xdr:rowOff>119430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76201</xdr:colOff>
      <xdr:row>28</xdr:row>
      <xdr:rowOff>123825</xdr:rowOff>
    </xdr:from>
    <xdr:to>
      <xdr:col>4</xdr:col>
      <xdr:colOff>1002095</xdr:colOff>
      <xdr:row>51</xdr:row>
      <xdr:rowOff>76200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6210300"/>
          <a:ext cx="5612194" cy="3676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21</xdr:row>
      <xdr:rowOff>103420</xdr:rowOff>
    </xdr:from>
    <xdr:to>
      <xdr:col>21</xdr:col>
      <xdr:colOff>9525</xdr:colOff>
      <xdr:row>21</xdr:row>
      <xdr:rowOff>104775</xdr:rowOff>
    </xdr:to>
    <xdr:cxnSp macro="">
      <xdr:nvCxnSpPr>
        <xdr:cNvPr id="4" name="Conector recto de flecha 3"/>
        <xdr:cNvCxnSpPr/>
      </xdr:nvCxnSpPr>
      <xdr:spPr>
        <a:xfrm>
          <a:off x="3800475" y="4904020"/>
          <a:ext cx="3267075" cy="1355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19050</xdr:colOff>
      <xdr:row>18</xdr:row>
      <xdr:rowOff>95250</xdr:rowOff>
    </xdr:from>
    <xdr:to>
      <xdr:col>11</xdr:col>
      <xdr:colOff>190500</xdr:colOff>
      <xdr:row>18</xdr:row>
      <xdr:rowOff>95250</xdr:rowOff>
    </xdr:to>
    <xdr:cxnSp macro="">
      <xdr:nvCxnSpPr>
        <xdr:cNvPr id="5" name="Conector recto de flecha 4"/>
        <xdr:cNvCxnSpPr/>
      </xdr:nvCxnSpPr>
      <xdr:spPr>
        <a:xfrm>
          <a:off x="3609975" y="4238625"/>
          <a:ext cx="1266825" cy="0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22</xdr:col>
      <xdr:colOff>47625</xdr:colOff>
      <xdr:row>18</xdr:row>
      <xdr:rowOff>123825</xdr:rowOff>
    </xdr:from>
    <xdr:to>
      <xdr:col>25</xdr:col>
      <xdr:colOff>180975</xdr:colOff>
      <xdr:row>18</xdr:row>
      <xdr:rowOff>133350</xdr:rowOff>
    </xdr:to>
    <xdr:cxnSp macro="">
      <xdr:nvCxnSpPr>
        <xdr:cNvPr id="6" name="Conector recto de flecha 5"/>
        <xdr:cNvCxnSpPr/>
      </xdr:nvCxnSpPr>
      <xdr:spPr>
        <a:xfrm flipV="1">
          <a:off x="7143750" y="4267200"/>
          <a:ext cx="790575" cy="9525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22</xdr:col>
      <xdr:colOff>19050</xdr:colOff>
      <xdr:row>21</xdr:row>
      <xdr:rowOff>133350</xdr:rowOff>
    </xdr:from>
    <xdr:to>
      <xdr:col>26</xdr:col>
      <xdr:colOff>190500</xdr:colOff>
      <xdr:row>21</xdr:row>
      <xdr:rowOff>133352</xdr:rowOff>
    </xdr:to>
    <xdr:cxnSp macro="">
      <xdr:nvCxnSpPr>
        <xdr:cNvPr id="7" name="Conector recto de flecha 6"/>
        <xdr:cNvCxnSpPr/>
      </xdr:nvCxnSpPr>
      <xdr:spPr>
        <a:xfrm flipV="1">
          <a:off x="7115175" y="4857750"/>
          <a:ext cx="1047750" cy="2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9525</xdr:colOff>
      <xdr:row>22</xdr:row>
      <xdr:rowOff>114300</xdr:rowOff>
    </xdr:from>
    <xdr:to>
      <xdr:col>21</xdr:col>
      <xdr:colOff>47625</xdr:colOff>
      <xdr:row>22</xdr:row>
      <xdr:rowOff>114300</xdr:rowOff>
    </xdr:to>
    <xdr:cxnSp macro="">
      <xdr:nvCxnSpPr>
        <xdr:cNvPr id="9" name="Conector recto de flecha 8"/>
        <xdr:cNvCxnSpPr/>
      </xdr:nvCxnSpPr>
      <xdr:spPr>
        <a:xfrm>
          <a:off x="3600450" y="5038725"/>
          <a:ext cx="3324225" cy="0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22</xdr:col>
      <xdr:colOff>0</xdr:colOff>
      <xdr:row>22</xdr:row>
      <xdr:rowOff>114300</xdr:rowOff>
    </xdr:from>
    <xdr:to>
      <xdr:col>37</xdr:col>
      <xdr:colOff>0</xdr:colOff>
      <xdr:row>22</xdr:row>
      <xdr:rowOff>133350</xdr:rowOff>
    </xdr:to>
    <xdr:cxnSp macro="">
      <xdr:nvCxnSpPr>
        <xdr:cNvPr id="11" name="Conector recto de flecha 10"/>
        <xdr:cNvCxnSpPr/>
      </xdr:nvCxnSpPr>
      <xdr:spPr>
        <a:xfrm flipV="1">
          <a:off x="7096125" y="5038725"/>
          <a:ext cx="3286125" cy="19050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22</xdr:row>
      <xdr:rowOff>112945</xdr:rowOff>
    </xdr:from>
    <xdr:to>
      <xdr:col>20</xdr:col>
      <xdr:colOff>209550</xdr:colOff>
      <xdr:row>22</xdr:row>
      <xdr:rowOff>114300</xdr:rowOff>
    </xdr:to>
    <xdr:cxnSp macro="">
      <xdr:nvCxnSpPr>
        <xdr:cNvPr id="6" name="Conector recto de flecha 5"/>
        <xdr:cNvCxnSpPr/>
      </xdr:nvCxnSpPr>
      <xdr:spPr>
        <a:xfrm>
          <a:off x="3781425" y="5084995"/>
          <a:ext cx="3267075" cy="1355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0</xdr:colOff>
      <xdr:row>19</xdr:row>
      <xdr:rowOff>108865</xdr:rowOff>
    </xdr:from>
    <xdr:to>
      <xdr:col>11</xdr:col>
      <xdr:colOff>190500</xdr:colOff>
      <xdr:row>19</xdr:row>
      <xdr:rowOff>114300</xdr:rowOff>
    </xdr:to>
    <xdr:cxnSp macro="">
      <xdr:nvCxnSpPr>
        <xdr:cNvPr id="7" name="Conector recto de flecha 6"/>
        <xdr:cNvCxnSpPr/>
      </xdr:nvCxnSpPr>
      <xdr:spPr>
        <a:xfrm>
          <a:off x="3714750" y="4395115"/>
          <a:ext cx="1285875" cy="5435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22</xdr:col>
      <xdr:colOff>38100</xdr:colOff>
      <xdr:row>19</xdr:row>
      <xdr:rowOff>95250</xdr:rowOff>
    </xdr:from>
    <xdr:to>
      <xdr:col>28</xdr:col>
      <xdr:colOff>200025</xdr:colOff>
      <xdr:row>19</xdr:row>
      <xdr:rowOff>104775</xdr:rowOff>
    </xdr:to>
    <xdr:cxnSp macro="">
      <xdr:nvCxnSpPr>
        <xdr:cNvPr id="8" name="Conector recto de flecha 7"/>
        <xdr:cNvCxnSpPr/>
      </xdr:nvCxnSpPr>
      <xdr:spPr>
        <a:xfrm flipV="1">
          <a:off x="7258050" y="4381500"/>
          <a:ext cx="1476375" cy="9525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21</xdr:col>
      <xdr:colOff>161925</xdr:colOff>
      <xdr:row>22</xdr:row>
      <xdr:rowOff>95250</xdr:rowOff>
    </xdr:from>
    <xdr:to>
      <xdr:col>30</xdr:col>
      <xdr:colOff>19050</xdr:colOff>
      <xdr:row>22</xdr:row>
      <xdr:rowOff>95251</xdr:rowOff>
    </xdr:to>
    <xdr:cxnSp macro="">
      <xdr:nvCxnSpPr>
        <xdr:cNvPr id="9" name="Conector recto de flecha 8"/>
        <xdr:cNvCxnSpPr/>
      </xdr:nvCxnSpPr>
      <xdr:spPr>
        <a:xfrm flipV="1">
          <a:off x="7162800" y="4962525"/>
          <a:ext cx="1828800" cy="1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5</xdr:col>
      <xdr:colOff>333375</xdr:colOff>
      <xdr:row>23</xdr:row>
      <xdr:rowOff>85725</xdr:rowOff>
    </xdr:from>
    <xdr:to>
      <xdr:col>20</xdr:col>
      <xdr:colOff>209550</xdr:colOff>
      <xdr:row>23</xdr:row>
      <xdr:rowOff>104775</xdr:rowOff>
    </xdr:to>
    <xdr:cxnSp macro="">
      <xdr:nvCxnSpPr>
        <xdr:cNvPr id="10" name="Conector recto de flecha 9"/>
        <xdr:cNvCxnSpPr/>
      </xdr:nvCxnSpPr>
      <xdr:spPr>
        <a:xfrm flipV="1">
          <a:off x="3762375" y="5267325"/>
          <a:ext cx="3286125" cy="19050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22</xdr:col>
      <xdr:colOff>9525</xdr:colOff>
      <xdr:row>23</xdr:row>
      <xdr:rowOff>104775</xdr:rowOff>
    </xdr:from>
    <xdr:to>
      <xdr:col>37</xdr:col>
      <xdr:colOff>9525</xdr:colOff>
      <xdr:row>23</xdr:row>
      <xdr:rowOff>123825</xdr:rowOff>
    </xdr:to>
    <xdr:cxnSp macro="">
      <xdr:nvCxnSpPr>
        <xdr:cNvPr id="11" name="Conector recto de flecha 10"/>
        <xdr:cNvCxnSpPr/>
      </xdr:nvCxnSpPr>
      <xdr:spPr>
        <a:xfrm flipV="1">
          <a:off x="7315200" y="5286375"/>
          <a:ext cx="3286125" cy="19050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10" zoomScaleNormal="100" workbookViewId="0">
      <selection activeCell="A18" sqref="A18:K51"/>
    </sheetView>
  </sheetViews>
  <sheetFormatPr baseColWidth="10" defaultRowHeight="12.75" x14ac:dyDescent="0.2"/>
  <cols>
    <col min="1" max="1" width="24.42578125" style="2" customWidth="1"/>
    <col min="2" max="2" width="16.42578125" style="2" customWidth="1"/>
    <col min="3" max="3" width="15.42578125" style="2" customWidth="1"/>
    <col min="4" max="4" width="14.85546875" style="2" customWidth="1"/>
    <col min="5" max="5" width="16.7109375" style="2" customWidth="1"/>
    <col min="6" max="6" width="14.140625" style="2" customWidth="1"/>
    <col min="7" max="7" width="13.42578125" style="2" customWidth="1"/>
    <col min="8" max="8" width="18.42578125" style="2" customWidth="1"/>
    <col min="9" max="9" width="11.42578125" style="2"/>
    <col min="10" max="10" width="5" style="2" customWidth="1"/>
    <col min="11" max="11" width="12.140625" style="2" customWidth="1"/>
    <col min="12" max="256" width="11.42578125" style="2"/>
    <col min="257" max="257" width="24.42578125" style="2" customWidth="1"/>
    <col min="258" max="258" width="16.42578125" style="2" customWidth="1"/>
    <col min="259" max="259" width="15.42578125" style="2" customWidth="1"/>
    <col min="260" max="260" width="13.28515625" style="2" customWidth="1"/>
    <col min="261" max="261" width="22.85546875" style="2" customWidth="1"/>
    <col min="262" max="262" width="14.140625" style="2" customWidth="1"/>
    <col min="263" max="263" width="11.42578125" style="2"/>
    <col min="264" max="264" width="17.42578125" style="2" customWidth="1"/>
    <col min="265" max="512" width="11.42578125" style="2"/>
    <col min="513" max="513" width="24.42578125" style="2" customWidth="1"/>
    <col min="514" max="514" width="16.42578125" style="2" customWidth="1"/>
    <col min="515" max="515" width="15.42578125" style="2" customWidth="1"/>
    <col min="516" max="516" width="13.28515625" style="2" customWidth="1"/>
    <col min="517" max="517" width="22.85546875" style="2" customWidth="1"/>
    <col min="518" max="518" width="14.140625" style="2" customWidth="1"/>
    <col min="519" max="519" width="11.42578125" style="2"/>
    <col min="520" max="520" width="17.42578125" style="2" customWidth="1"/>
    <col min="521" max="768" width="11.42578125" style="2"/>
    <col min="769" max="769" width="24.42578125" style="2" customWidth="1"/>
    <col min="770" max="770" width="16.42578125" style="2" customWidth="1"/>
    <col min="771" max="771" width="15.42578125" style="2" customWidth="1"/>
    <col min="772" max="772" width="13.28515625" style="2" customWidth="1"/>
    <col min="773" max="773" width="22.85546875" style="2" customWidth="1"/>
    <col min="774" max="774" width="14.140625" style="2" customWidth="1"/>
    <col min="775" max="775" width="11.42578125" style="2"/>
    <col min="776" max="776" width="17.42578125" style="2" customWidth="1"/>
    <col min="777" max="1024" width="11.42578125" style="2"/>
    <col min="1025" max="1025" width="24.42578125" style="2" customWidth="1"/>
    <col min="1026" max="1026" width="16.42578125" style="2" customWidth="1"/>
    <col min="1027" max="1027" width="15.42578125" style="2" customWidth="1"/>
    <col min="1028" max="1028" width="13.28515625" style="2" customWidth="1"/>
    <col min="1029" max="1029" width="22.85546875" style="2" customWidth="1"/>
    <col min="1030" max="1030" width="14.140625" style="2" customWidth="1"/>
    <col min="1031" max="1031" width="11.42578125" style="2"/>
    <col min="1032" max="1032" width="17.42578125" style="2" customWidth="1"/>
    <col min="1033" max="1280" width="11.42578125" style="2"/>
    <col min="1281" max="1281" width="24.42578125" style="2" customWidth="1"/>
    <col min="1282" max="1282" width="16.42578125" style="2" customWidth="1"/>
    <col min="1283" max="1283" width="15.42578125" style="2" customWidth="1"/>
    <col min="1284" max="1284" width="13.28515625" style="2" customWidth="1"/>
    <col min="1285" max="1285" width="22.85546875" style="2" customWidth="1"/>
    <col min="1286" max="1286" width="14.140625" style="2" customWidth="1"/>
    <col min="1287" max="1287" width="11.42578125" style="2"/>
    <col min="1288" max="1288" width="17.42578125" style="2" customWidth="1"/>
    <col min="1289" max="1536" width="11.42578125" style="2"/>
    <col min="1537" max="1537" width="24.42578125" style="2" customWidth="1"/>
    <col min="1538" max="1538" width="16.42578125" style="2" customWidth="1"/>
    <col min="1539" max="1539" width="15.42578125" style="2" customWidth="1"/>
    <col min="1540" max="1540" width="13.28515625" style="2" customWidth="1"/>
    <col min="1541" max="1541" width="22.85546875" style="2" customWidth="1"/>
    <col min="1542" max="1542" width="14.140625" style="2" customWidth="1"/>
    <col min="1543" max="1543" width="11.42578125" style="2"/>
    <col min="1544" max="1544" width="17.42578125" style="2" customWidth="1"/>
    <col min="1545" max="1792" width="11.42578125" style="2"/>
    <col min="1793" max="1793" width="24.42578125" style="2" customWidth="1"/>
    <col min="1794" max="1794" width="16.42578125" style="2" customWidth="1"/>
    <col min="1795" max="1795" width="15.42578125" style="2" customWidth="1"/>
    <col min="1796" max="1796" width="13.28515625" style="2" customWidth="1"/>
    <col min="1797" max="1797" width="22.85546875" style="2" customWidth="1"/>
    <col min="1798" max="1798" width="14.140625" style="2" customWidth="1"/>
    <col min="1799" max="1799" width="11.42578125" style="2"/>
    <col min="1800" max="1800" width="17.42578125" style="2" customWidth="1"/>
    <col min="1801" max="2048" width="11.42578125" style="2"/>
    <col min="2049" max="2049" width="24.42578125" style="2" customWidth="1"/>
    <col min="2050" max="2050" width="16.42578125" style="2" customWidth="1"/>
    <col min="2051" max="2051" width="15.42578125" style="2" customWidth="1"/>
    <col min="2052" max="2052" width="13.28515625" style="2" customWidth="1"/>
    <col min="2053" max="2053" width="22.85546875" style="2" customWidth="1"/>
    <col min="2054" max="2054" width="14.140625" style="2" customWidth="1"/>
    <col min="2055" max="2055" width="11.42578125" style="2"/>
    <col min="2056" max="2056" width="17.42578125" style="2" customWidth="1"/>
    <col min="2057" max="2304" width="11.42578125" style="2"/>
    <col min="2305" max="2305" width="24.42578125" style="2" customWidth="1"/>
    <col min="2306" max="2306" width="16.42578125" style="2" customWidth="1"/>
    <col min="2307" max="2307" width="15.42578125" style="2" customWidth="1"/>
    <col min="2308" max="2308" width="13.28515625" style="2" customWidth="1"/>
    <col min="2309" max="2309" width="22.85546875" style="2" customWidth="1"/>
    <col min="2310" max="2310" width="14.140625" style="2" customWidth="1"/>
    <col min="2311" max="2311" width="11.42578125" style="2"/>
    <col min="2312" max="2312" width="17.42578125" style="2" customWidth="1"/>
    <col min="2313" max="2560" width="11.42578125" style="2"/>
    <col min="2561" max="2561" width="24.42578125" style="2" customWidth="1"/>
    <col min="2562" max="2562" width="16.42578125" style="2" customWidth="1"/>
    <col min="2563" max="2563" width="15.42578125" style="2" customWidth="1"/>
    <col min="2564" max="2564" width="13.28515625" style="2" customWidth="1"/>
    <col min="2565" max="2565" width="22.85546875" style="2" customWidth="1"/>
    <col min="2566" max="2566" width="14.140625" style="2" customWidth="1"/>
    <col min="2567" max="2567" width="11.42578125" style="2"/>
    <col min="2568" max="2568" width="17.42578125" style="2" customWidth="1"/>
    <col min="2569" max="2816" width="11.42578125" style="2"/>
    <col min="2817" max="2817" width="24.42578125" style="2" customWidth="1"/>
    <col min="2818" max="2818" width="16.42578125" style="2" customWidth="1"/>
    <col min="2819" max="2819" width="15.42578125" style="2" customWidth="1"/>
    <col min="2820" max="2820" width="13.28515625" style="2" customWidth="1"/>
    <col min="2821" max="2821" width="22.85546875" style="2" customWidth="1"/>
    <col min="2822" max="2822" width="14.140625" style="2" customWidth="1"/>
    <col min="2823" max="2823" width="11.42578125" style="2"/>
    <col min="2824" max="2824" width="17.42578125" style="2" customWidth="1"/>
    <col min="2825" max="3072" width="11.42578125" style="2"/>
    <col min="3073" max="3073" width="24.42578125" style="2" customWidth="1"/>
    <col min="3074" max="3074" width="16.42578125" style="2" customWidth="1"/>
    <col min="3075" max="3075" width="15.42578125" style="2" customWidth="1"/>
    <col min="3076" max="3076" width="13.28515625" style="2" customWidth="1"/>
    <col min="3077" max="3077" width="22.85546875" style="2" customWidth="1"/>
    <col min="3078" max="3078" width="14.140625" style="2" customWidth="1"/>
    <col min="3079" max="3079" width="11.42578125" style="2"/>
    <col min="3080" max="3080" width="17.42578125" style="2" customWidth="1"/>
    <col min="3081" max="3328" width="11.42578125" style="2"/>
    <col min="3329" max="3329" width="24.42578125" style="2" customWidth="1"/>
    <col min="3330" max="3330" width="16.42578125" style="2" customWidth="1"/>
    <col min="3331" max="3331" width="15.42578125" style="2" customWidth="1"/>
    <col min="3332" max="3332" width="13.28515625" style="2" customWidth="1"/>
    <col min="3333" max="3333" width="22.85546875" style="2" customWidth="1"/>
    <col min="3334" max="3334" width="14.140625" style="2" customWidth="1"/>
    <col min="3335" max="3335" width="11.42578125" style="2"/>
    <col min="3336" max="3336" width="17.42578125" style="2" customWidth="1"/>
    <col min="3337" max="3584" width="11.42578125" style="2"/>
    <col min="3585" max="3585" width="24.42578125" style="2" customWidth="1"/>
    <col min="3586" max="3586" width="16.42578125" style="2" customWidth="1"/>
    <col min="3587" max="3587" width="15.42578125" style="2" customWidth="1"/>
    <col min="3588" max="3588" width="13.28515625" style="2" customWidth="1"/>
    <col min="3589" max="3589" width="22.85546875" style="2" customWidth="1"/>
    <col min="3590" max="3590" width="14.140625" style="2" customWidth="1"/>
    <col min="3591" max="3591" width="11.42578125" style="2"/>
    <col min="3592" max="3592" width="17.42578125" style="2" customWidth="1"/>
    <col min="3593" max="3840" width="11.42578125" style="2"/>
    <col min="3841" max="3841" width="24.42578125" style="2" customWidth="1"/>
    <col min="3842" max="3842" width="16.42578125" style="2" customWidth="1"/>
    <col min="3843" max="3843" width="15.42578125" style="2" customWidth="1"/>
    <col min="3844" max="3844" width="13.28515625" style="2" customWidth="1"/>
    <col min="3845" max="3845" width="22.85546875" style="2" customWidth="1"/>
    <col min="3846" max="3846" width="14.140625" style="2" customWidth="1"/>
    <col min="3847" max="3847" width="11.42578125" style="2"/>
    <col min="3848" max="3848" width="17.42578125" style="2" customWidth="1"/>
    <col min="3849" max="4096" width="11.42578125" style="2"/>
    <col min="4097" max="4097" width="24.42578125" style="2" customWidth="1"/>
    <col min="4098" max="4098" width="16.42578125" style="2" customWidth="1"/>
    <col min="4099" max="4099" width="15.42578125" style="2" customWidth="1"/>
    <col min="4100" max="4100" width="13.28515625" style="2" customWidth="1"/>
    <col min="4101" max="4101" width="22.85546875" style="2" customWidth="1"/>
    <col min="4102" max="4102" width="14.140625" style="2" customWidth="1"/>
    <col min="4103" max="4103" width="11.42578125" style="2"/>
    <col min="4104" max="4104" width="17.42578125" style="2" customWidth="1"/>
    <col min="4105" max="4352" width="11.42578125" style="2"/>
    <col min="4353" max="4353" width="24.42578125" style="2" customWidth="1"/>
    <col min="4354" max="4354" width="16.42578125" style="2" customWidth="1"/>
    <col min="4355" max="4355" width="15.42578125" style="2" customWidth="1"/>
    <col min="4356" max="4356" width="13.28515625" style="2" customWidth="1"/>
    <col min="4357" max="4357" width="22.85546875" style="2" customWidth="1"/>
    <col min="4358" max="4358" width="14.140625" style="2" customWidth="1"/>
    <col min="4359" max="4359" width="11.42578125" style="2"/>
    <col min="4360" max="4360" width="17.42578125" style="2" customWidth="1"/>
    <col min="4361" max="4608" width="11.42578125" style="2"/>
    <col min="4609" max="4609" width="24.42578125" style="2" customWidth="1"/>
    <col min="4610" max="4610" width="16.42578125" style="2" customWidth="1"/>
    <col min="4611" max="4611" width="15.42578125" style="2" customWidth="1"/>
    <col min="4612" max="4612" width="13.28515625" style="2" customWidth="1"/>
    <col min="4613" max="4613" width="22.85546875" style="2" customWidth="1"/>
    <col min="4614" max="4614" width="14.140625" style="2" customWidth="1"/>
    <col min="4615" max="4615" width="11.42578125" style="2"/>
    <col min="4616" max="4616" width="17.42578125" style="2" customWidth="1"/>
    <col min="4617" max="4864" width="11.42578125" style="2"/>
    <col min="4865" max="4865" width="24.42578125" style="2" customWidth="1"/>
    <col min="4866" max="4866" width="16.42578125" style="2" customWidth="1"/>
    <col min="4867" max="4867" width="15.42578125" style="2" customWidth="1"/>
    <col min="4868" max="4868" width="13.28515625" style="2" customWidth="1"/>
    <col min="4869" max="4869" width="22.85546875" style="2" customWidth="1"/>
    <col min="4870" max="4870" width="14.140625" style="2" customWidth="1"/>
    <col min="4871" max="4871" width="11.42578125" style="2"/>
    <col min="4872" max="4872" width="17.42578125" style="2" customWidth="1"/>
    <col min="4873" max="5120" width="11.42578125" style="2"/>
    <col min="5121" max="5121" width="24.42578125" style="2" customWidth="1"/>
    <col min="5122" max="5122" width="16.42578125" style="2" customWidth="1"/>
    <col min="5123" max="5123" width="15.42578125" style="2" customWidth="1"/>
    <col min="5124" max="5124" width="13.28515625" style="2" customWidth="1"/>
    <col min="5125" max="5125" width="22.85546875" style="2" customWidth="1"/>
    <col min="5126" max="5126" width="14.140625" style="2" customWidth="1"/>
    <col min="5127" max="5127" width="11.42578125" style="2"/>
    <col min="5128" max="5128" width="17.42578125" style="2" customWidth="1"/>
    <col min="5129" max="5376" width="11.42578125" style="2"/>
    <col min="5377" max="5377" width="24.42578125" style="2" customWidth="1"/>
    <col min="5378" max="5378" width="16.42578125" style="2" customWidth="1"/>
    <col min="5379" max="5379" width="15.42578125" style="2" customWidth="1"/>
    <col min="5380" max="5380" width="13.28515625" style="2" customWidth="1"/>
    <col min="5381" max="5381" width="22.85546875" style="2" customWidth="1"/>
    <col min="5382" max="5382" width="14.140625" style="2" customWidth="1"/>
    <col min="5383" max="5383" width="11.42578125" style="2"/>
    <col min="5384" max="5384" width="17.42578125" style="2" customWidth="1"/>
    <col min="5385" max="5632" width="11.42578125" style="2"/>
    <col min="5633" max="5633" width="24.42578125" style="2" customWidth="1"/>
    <col min="5634" max="5634" width="16.42578125" style="2" customWidth="1"/>
    <col min="5635" max="5635" width="15.42578125" style="2" customWidth="1"/>
    <col min="5636" max="5636" width="13.28515625" style="2" customWidth="1"/>
    <col min="5637" max="5637" width="22.85546875" style="2" customWidth="1"/>
    <col min="5638" max="5638" width="14.140625" style="2" customWidth="1"/>
    <col min="5639" max="5639" width="11.42578125" style="2"/>
    <col min="5640" max="5640" width="17.42578125" style="2" customWidth="1"/>
    <col min="5641" max="5888" width="11.42578125" style="2"/>
    <col min="5889" max="5889" width="24.42578125" style="2" customWidth="1"/>
    <col min="5890" max="5890" width="16.42578125" style="2" customWidth="1"/>
    <col min="5891" max="5891" width="15.42578125" style="2" customWidth="1"/>
    <col min="5892" max="5892" width="13.28515625" style="2" customWidth="1"/>
    <col min="5893" max="5893" width="22.85546875" style="2" customWidth="1"/>
    <col min="5894" max="5894" width="14.140625" style="2" customWidth="1"/>
    <col min="5895" max="5895" width="11.42578125" style="2"/>
    <col min="5896" max="5896" width="17.42578125" style="2" customWidth="1"/>
    <col min="5897" max="6144" width="11.42578125" style="2"/>
    <col min="6145" max="6145" width="24.42578125" style="2" customWidth="1"/>
    <col min="6146" max="6146" width="16.42578125" style="2" customWidth="1"/>
    <col min="6147" max="6147" width="15.42578125" style="2" customWidth="1"/>
    <col min="6148" max="6148" width="13.28515625" style="2" customWidth="1"/>
    <col min="6149" max="6149" width="22.85546875" style="2" customWidth="1"/>
    <col min="6150" max="6150" width="14.140625" style="2" customWidth="1"/>
    <col min="6151" max="6151" width="11.42578125" style="2"/>
    <col min="6152" max="6152" width="17.42578125" style="2" customWidth="1"/>
    <col min="6153" max="6400" width="11.42578125" style="2"/>
    <col min="6401" max="6401" width="24.42578125" style="2" customWidth="1"/>
    <col min="6402" max="6402" width="16.42578125" style="2" customWidth="1"/>
    <col min="6403" max="6403" width="15.42578125" style="2" customWidth="1"/>
    <col min="6404" max="6404" width="13.28515625" style="2" customWidth="1"/>
    <col min="6405" max="6405" width="22.85546875" style="2" customWidth="1"/>
    <col min="6406" max="6406" width="14.140625" style="2" customWidth="1"/>
    <col min="6407" max="6407" width="11.42578125" style="2"/>
    <col min="6408" max="6408" width="17.42578125" style="2" customWidth="1"/>
    <col min="6409" max="6656" width="11.42578125" style="2"/>
    <col min="6657" max="6657" width="24.42578125" style="2" customWidth="1"/>
    <col min="6658" max="6658" width="16.42578125" style="2" customWidth="1"/>
    <col min="6659" max="6659" width="15.42578125" style="2" customWidth="1"/>
    <col min="6660" max="6660" width="13.28515625" style="2" customWidth="1"/>
    <col min="6661" max="6661" width="22.85546875" style="2" customWidth="1"/>
    <col min="6662" max="6662" width="14.140625" style="2" customWidth="1"/>
    <col min="6663" max="6663" width="11.42578125" style="2"/>
    <col min="6664" max="6664" width="17.42578125" style="2" customWidth="1"/>
    <col min="6665" max="6912" width="11.42578125" style="2"/>
    <col min="6913" max="6913" width="24.42578125" style="2" customWidth="1"/>
    <col min="6914" max="6914" width="16.42578125" style="2" customWidth="1"/>
    <col min="6915" max="6915" width="15.42578125" style="2" customWidth="1"/>
    <col min="6916" max="6916" width="13.28515625" style="2" customWidth="1"/>
    <col min="6917" max="6917" width="22.85546875" style="2" customWidth="1"/>
    <col min="6918" max="6918" width="14.140625" style="2" customWidth="1"/>
    <col min="6919" max="6919" width="11.42578125" style="2"/>
    <col min="6920" max="6920" width="17.42578125" style="2" customWidth="1"/>
    <col min="6921" max="7168" width="11.42578125" style="2"/>
    <col min="7169" max="7169" width="24.42578125" style="2" customWidth="1"/>
    <col min="7170" max="7170" width="16.42578125" style="2" customWidth="1"/>
    <col min="7171" max="7171" width="15.42578125" style="2" customWidth="1"/>
    <col min="7172" max="7172" width="13.28515625" style="2" customWidth="1"/>
    <col min="7173" max="7173" width="22.85546875" style="2" customWidth="1"/>
    <col min="7174" max="7174" width="14.140625" style="2" customWidth="1"/>
    <col min="7175" max="7175" width="11.42578125" style="2"/>
    <col min="7176" max="7176" width="17.42578125" style="2" customWidth="1"/>
    <col min="7177" max="7424" width="11.42578125" style="2"/>
    <col min="7425" max="7425" width="24.42578125" style="2" customWidth="1"/>
    <col min="7426" max="7426" width="16.42578125" style="2" customWidth="1"/>
    <col min="7427" max="7427" width="15.42578125" style="2" customWidth="1"/>
    <col min="7428" max="7428" width="13.28515625" style="2" customWidth="1"/>
    <col min="7429" max="7429" width="22.85546875" style="2" customWidth="1"/>
    <col min="7430" max="7430" width="14.140625" style="2" customWidth="1"/>
    <col min="7431" max="7431" width="11.42578125" style="2"/>
    <col min="7432" max="7432" width="17.42578125" style="2" customWidth="1"/>
    <col min="7433" max="7680" width="11.42578125" style="2"/>
    <col min="7681" max="7681" width="24.42578125" style="2" customWidth="1"/>
    <col min="7682" max="7682" width="16.42578125" style="2" customWidth="1"/>
    <col min="7683" max="7683" width="15.42578125" style="2" customWidth="1"/>
    <col min="7684" max="7684" width="13.28515625" style="2" customWidth="1"/>
    <col min="7685" max="7685" width="22.85546875" style="2" customWidth="1"/>
    <col min="7686" max="7686" width="14.140625" style="2" customWidth="1"/>
    <col min="7687" max="7687" width="11.42578125" style="2"/>
    <col min="7688" max="7688" width="17.42578125" style="2" customWidth="1"/>
    <col min="7689" max="7936" width="11.42578125" style="2"/>
    <col min="7937" max="7937" width="24.42578125" style="2" customWidth="1"/>
    <col min="7938" max="7938" width="16.42578125" style="2" customWidth="1"/>
    <col min="7939" max="7939" width="15.42578125" style="2" customWidth="1"/>
    <col min="7940" max="7940" width="13.28515625" style="2" customWidth="1"/>
    <col min="7941" max="7941" width="22.85546875" style="2" customWidth="1"/>
    <col min="7942" max="7942" width="14.140625" style="2" customWidth="1"/>
    <col min="7943" max="7943" width="11.42578125" style="2"/>
    <col min="7944" max="7944" width="17.42578125" style="2" customWidth="1"/>
    <col min="7945" max="8192" width="11.42578125" style="2"/>
    <col min="8193" max="8193" width="24.42578125" style="2" customWidth="1"/>
    <col min="8194" max="8194" width="16.42578125" style="2" customWidth="1"/>
    <col min="8195" max="8195" width="15.42578125" style="2" customWidth="1"/>
    <col min="8196" max="8196" width="13.28515625" style="2" customWidth="1"/>
    <col min="8197" max="8197" width="22.85546875" style="2" customWidth="1"/>
    <col min="8198" max="8198" width="14.140625" style="2" customWidth="1"/>
    <col min="8199" max="8199" width="11.42578125" style="2"/>
    <col min="8200" max="8200" width="17.42578125" style="2" customWidth="1"/>
    <col min="8201" max="8448" width="11.42578125" style="2"/>
    <col min="8449" max="8449" width="24.42578125" style="2" customWidth="1"/>
    <col min="8450" max="8450" width="16.42578125" style="2" customWidth="1"/>
    <col min="8451" max="8451" width="15.42578125" style="2" customWidth="1"/>
    <col min="8452" max="8452" width="13.28515625" style="2" customWidth="1"/>
    <col min="8453" max="8453" width="22.85546875" style="2" customWidth="1"/>
    <col min="8454" max="8454" width="14.140625" style="2" customWidth="1"/>
    <col min="8455" max="8455" width="11.42578125" style="2"/>
    <col min="8456" max="8456" width="17.42578125" style="2" customWidth="1"/>
    <col min="8457" max="8704" width="11.42578125" style="2"/>
    <col min="8705" max="8705" width="24.42578125" style="2" customWidth="1"/>
    <col min="8706" max="8706" width="16.42578125" style="2" customWidth="1"/>
    <col min="8707" max="8707" width="15.42578125" style="2" customWidth="1"/>
    <col min="8708" max="8708" width="13.28515625" style="2" customWidth="1"/>
    <col min="8709" max="8709" width="22.85546875" style="2" customWidth="1"/>
    <col min="8710" max="8710" width="14.140625" style="2" customWidth="1"/>
    <col min="8711" max="8711" width="11.42578125" style="2"/>
    <col min="8712" max="8712" width="17.42578125" style="2" customWidth="1"/>
    <col min="8713" max="8960" width="11.42578125" style="2"/>
    <col min="8961" max="8961" width="24.42578125" style="2" customWidth="1"/>
    <col min="8962" max="8962" width="16.42578125" style="2" customWidth="1"/>
    <col min="8963" max="8963" width="15.42578125" style="2" customWidth="1"/>
    <col min="8964" max="8964" width="13.28515625" style="2" customWidth="1"/>
    <col min="8965" max="8965" width="22.85546875" style="2" customWidth="1"/>
    <col min="8966" max="8966" width="14.140625" style="2" customWidth="1"/>
    <col min="8967" max="8967" width="11.42578125" style="2"/>
    <col min="8968" max="8968" width="17.42578125" style="2" customWidth="1"/>
    <col min="8969" max="9216" width="11.42578125" style="2"/>
    <col min="9217" max="9217" width="24.42578125" style="2" customWidth="1"/>
    <col min="9218" max="9218" width="16.42578125" style="2" customWidth="1"/>
    <col min="9219" max="9219" width="15.42578125" style="2" customWidth="1"/>
    <col min="9220" max="9220" width="13.28515625" style="2" customWidth="1"/>
    <col min="9221" max="9221" width="22.85546875" style="2" customWidth="1"/>
    <col min="9222" max="9222" width="14.140625" style="2" customWidth="1"/>
    <col min="9223" max="9223" width="11.42578125" style="2"/>
    <col min="9224" max="9224" width="17.42578125" style="2" customWidth="1"/>
    <col min="9225" max="9472" width="11.42578125" style="2"/>
    <col min="9473" max="9473" width="24.42578125" style="2" customWidth="1"/>
    <col min="9474" max="9474" width="16.42578125" style="2" customWidth="1"/>
    <col min="9475" max="9475" width="15.42578125" style="2" customWidth="1"/>
    <col min="9476" max="9476" width="13.28515625" style="2" customWidth="1"/>
    <col min="9477" max="9477" width="22.85546875" style="2" customWidth="1"/>
    <col min="9478" max="9478" width="14.140625" style="2" customWidth="1"/>
    <col min="9479" max="9479" width="11.42578125" style="2"/>
    <col min="9480" max="9480" width="17.42578125" style="2" customWidth="1"/>
    <col min="9481" max="9728" width="11.42578125" style="2"/>
    <col min="9729" max="9729" width="24.42578125" style="2" customWidth="1"/>
    <col min="9730" max="9730" width="16.42578125" style="2" customWidth="1"/>
    <col min="9731" max="9731" width="15.42578125" style="2" customWidth="1"/>
    <col min="9732" max="9732" width="13.28515625" style="2" customWidth="1"/>
    <col min="9733" max="9733" width="22.85546875" style="2" customWidth="1"/>
    <col min="9734" max="9734" width="14.140625" style="2" customWidth="1"/>
    <col min="9735" max="9735" width="11.42578125" style="2"/>
    <col min="9736" max="9736" width="17.42578125" style="2" customWidth="1"/>
    <col min="9737" max="9984" width="11.42578125" style="2"/>
    <col min="9985" max="9985" width="24.42578125" style="2" customWidth="1"/>
    <col min="9986" max="9986" width="16.42578125" style="2" customWidth="1"/>
    <col min="9987" max="9987" width="15.42578125" style="2" customWidth="1"/>
    <col min="9988" max="9988" width="13.28515625" style="2" customWidth="1"/>
    <col min="9989" max="9989" width="22.85546875" style="2" customWidth="1"/>
    <col min="9990" max="9990" width="14.140625" style="2" customWidth="1"/>
    <col min="9991" max="9991" width="11.42578125" style="2"/>
    <col min="9992" max="9992" width="17.42578125" style="2" customWidth="1"/>
    <col min="9993" max="10240" width="11.42578125" style="2"/>
    <col min="10241" max="10241" width="24.42578125" style="2" customWidth="1"/>
    <col min="10242" max="10242" width="16.42578125" style="2" customWidth="1"/>
    <col min="10243" max="10243" width="15.42578125" style="2" customWidth="1"/>
    <col min="10244" max="10244" width="13.28515625" style="2" customWidth="1"/>
    <col min="10245" max="10245" width="22.85546875" style="2" customWidth="1"/>
    <col min="10246" max="10246" width="14.140625" style="2" customWidth="1"/>
    <col min="10247" max="10247" width="11.42578125" style="2"/>
    <col min="10248" max="10248" width="17.42578125" style="2" customWidth="1"/>
    <col min="10249" max="10496" width="11.42578125" style="2"/>
    <col min="10497" max="10497" width="24.42578125" style="2" customWidth="1"/>
    <col min="10498" max="10498" width="16.42578125" style="2" customWidth="1"/>
    <col min="10499" max="10499" width="15.42578125" style="2" customWidth="1"/>
    <col min="10500" max="10500" width="13.28515625" style="2" customWidth="1"/>
    <col min="10501" max="10501" width="22.85546875" style="2" customWidth="1"/>
    <col min="10502" max="10502" width="14.140625" style="2" customWidth="1"/>
    <col min="10503" max="10503" width="11.42578125" style="2"/>
    <col min="10504" max="10504" width="17.42578125" style="2" customWidth="1"/>
    <col min="10505" max="10752" width="11.42578125" style="2"/>
    <col min="10753" max="10753" width="24.42578125" style="2" customWidth="1"/>
    <col min="10754" max="10754" width="16.42578125" style="2" customWidth="1"/>
    <col min="10755" max="10755" width="15.42578125" style="2" customWidth="1"/>
    <col min="10756" max="10756" width="13.28515625" style="2" customWidth="1"/>
    <col min="10757" max="10757" width="22.85546875" style="2" customWidth="1"/>
    <col min="10758" max="10758" width="14.140625" style="2" customWidth="1"/>
    <col min="10759" max="10759" width="11.42578125" style="2"/>
    <col min="10760" max="10760" width="17.42578125" style="2" customWidth="1"/>
    <col min="10761" max="11008" width="11.42578125" style="2"/>
    <col min="11009" max="11009" width="24.42578125" style="2" customWidth="1"/>
    <col min="11010" max="11010" width="16.42578125" style="2" customWidth="1"/>
    <col min="11011" max="11011" width="15.42578125" style="2" customWidth="1"/>
    <col min="11012" max="11012" width="13.28515625" style="2" customWidth="1"/>
    <col min="11013" max="11013" width="22.85546875" style="2" customWidth="1"/>
    <col min="11014" max="11014" width="14.140625" style="2" customWidth="1"/>
    <col min="11015" max="11015" width="11.42578125" style="2"/>
    <col min="11016" max="11016" width="17.42578125" style="2" customWidth="1"/>
    <col min="11017" max="11264" width="11.42578125" style="2"/>
    <col min="11265" max="11265" width="24.42578125" style="2" customWidth="1"/>
    <col min="11266" max="11266" width="16.42578125" style="2" customWidth="1"/>
    <col min="11267" max="11267" width="15.42578125" style="2" customWidth="1"/>
    <col min="11268" max="11268" width="13.28515625" style="2" customWidth="1"/>
    <col min="11269" max="11269" width="22.85546875" style="2" customWidth="1"/>
    <col min="11270" max="11270" width="14.140625" style="2" customWidth="1"/>
    <col min="11271" max="11271" width="11.42578125" style="2"/>
    <col min="11272" max="11272" width="17.42578125" style="2" customWidth="1"/>
    <col min="11273" max="11520" width="11.42578125" style="2"/>
    <col min="11521" max="11521" width="24.42578125" style="2" customWidth="1"/>
    <col min="11522" max="11522" width="16.42578125" style="2" customWidth="1"/>
    <col min="11523" max="11523" width="15.42578125" style="2" customWidth="1"/>
    <col min="11524" max="11524" width="13.28515625" style="2" customWidth="1"/>
    <col min="11525" max="11525" width="22.85546875" style="2" customWidth="1"/>
    <col min="11526" max="11526" width="14.140625" style="2" customWidth="1"/>
    <col min="11527" max="11527" width="11.42578125" style="2"/>
    <col min="11528" max="11528" width="17.42578125" style="2" customWidth="1"/>
    <col min="11529" max="11776" width="11.42578125" style="2"/>
    <col min="11777" max="11777" width="24.42578125" style="2" customWidth="1"/>
    <col min="11778" max="11778" width="16.42578125" style="2" customWidth="1"/>
    <col min="11779" max="11779" width="15.42578125" style="2" customWidth="1"/>
    <col min="11780" max="11780" width="13.28515625" style="2" customWidth="1"/>
    <col min="11781" max="11781" width="22.85546875" style="2" customWidth="1"/>
    <col min="11782" max="11782" width="14.140625" style="2" customWidth="1"/>
    <col min="11783" max="11783" width="11.42578125" style="2"/>
    <col min="11784" max="11784" width="17.42578125" style="2" customWidth="1"/>
    <col min="11785" max="12032" width="11.42578125" style="2"/>
    <col min="12033" max="12033" width="24.42578125" style="2" customWidth="1"/>
    <col min="12034" max="12034" width="16.42578125" style="2" customWidth="1"/>
    <col min="12035" max="12035" width="15.42578125" style="2" customWidth="1"/>
    <col min="12036" max="12036" width="13.28515625" style="2" customWidth="1"/>
    <col min="12037" max="12037" width="22.85546875" style="2" customWidth="1"/>
    <col min="12038" max="12038" width="14.140625" style="2" customWidth="1"/>
    <col min="12039" max="12039" width="11.42578125" style="2"/>
    <col min="12040" max="12040" width="17.42578125" style="2" customWidth="1"/>
    <col min="12041" max="12288" width="11.42578125" style="2"/>
    <col min="12289" max="12289" width="24.42578125" style="2" customWidth="1"/>
    <col min="12290" max="12290" width="16.42578125" style="2" customWidth="1"/>
    <col min="12291" max="12291" width="15.42578125" style="2" customWidth="1"/>
    <col min="12292" max="12292" width="13.28515625" style="2" customWidth="1"/>
    <col min="12293" max="12293" width="22.85546875" style="2" customWidth="1"/>
    <col min="12294" max="12294" width="14.140625" style="2" customWidth="1"/>
    <col min="12295" max="12295" width="11.42578125" style="2"/>
    <col min="12296" max="12296" width="17.42578125" style="2" customWidth="1"/>
    <col min="12297" max="12544" width="11.42578125" style="2"/>
    <col min="12545" max="12545" width="24.42578125" style="2" customWidth="1"/>
    <col min="12546" max="12546" width="16.42578125" style="2" customWidth="1"/>
    <col min="12547" max="12547" width="15.42578125" style="2" customWidth="1"/>
    <col min="12548" max="12548" width="13.28515625" style="2" customWidth="1"/>
    <col min="12549" max="12549" width="22.85546875" style="2" customWidth="1"/>
    <col min="12550" max="12550" width="14.140625" style="2" customWidth="1"/>
    <col min="12551" max="12551" width="11.42578125" style="2"/>
    <col min="12552" max="12552" width="17.42578125" style="2" customWidth="1"/>
    <col min="12553" max="12800" width="11.42578125" style="2"/>
    <col min="12801" max="12801" width="24.42578125" style="2" customWidth="1"/>
    <col min="12802" max="12802" width="16.42578125" style="2" customWidth="1"/>
    <col min="12803" max="12803" width="15.42578125" style="2" customWidth="1"/>
    <col min="12804" max="12804" width="13.28515625" style="2" customWidth="1"/>
    <col min="12805" max="12805" width="22.85546875" style="2" customWidth="1"/>
    <col min="12806" max="12806" width="14.140625" style="2" customWidth="1"/>
    <col min="12807" max="12807" width="11.42578125" style="2"/>
    <col min="12808" max="12808" width="17.42578125" style="2" customWidth="1"/>
    <col min="12809" max="13056" width="11.42578125" style="2"/>
    <col min="13057" max="13057" width="24.42578125" style="2" customWidth="1"/>
    <col min="13058" max="13058" width="16.42578125" style="2" customWidth="1"/>
    <col min="13059" max="13059" width="15.42578125" style="2" customWidth="1"/>
    <col min="13060" max="13060" width="13.28515625" style="2" customWidth="1"/>
    <col min="13061" max="13061" width="22.85546875" style="2" customWidth="1"/>
    <col min="13062" max="13062" width="14.140625" style="2" customWidth="1"/>
    <col min="13063" max="13063" width="11.42578125" style="2"/>
    <col min="13064" max="13064" width="17.42578125" style="2" customWidth="1"/>
    <col min="13065" max="13312" width="11.42578125" style="2"/>
    <col min="13313" max="13313" width="24.42578125" style="2" customWidth="1"/>
    <col min="13314" max="13314" width="16.42578125" style="2" customWidth="1"/>
    <col min="13315" max="13315" width="15.42578125" style="2" customWidth="1"/>
    <col min="13316" max="13316" width="13.28515625" style="2" customWidth="1"/>
    <col min="13317" max="13317" width="22.85546875" style="2" customWidth="1"/>
    <col min="13318" max="13318" width="14.140625" style="2" customWidth="1"/>
    <col min="13319" max="13319" width="11.42578125" style="2"/>
    <col min="13320" max="13320" width="17.42578125" style="2" customWidth="1"/>
    <col min="13321" max="13568" width="11.42578125" style="2"/>
    <col min="13569" max="13569" width="24.42578125" style="2" customWidth="1"/>
    <col min="13570" max="13570" width="16.42578125" style="2" customWidth="1"/>
    <col min="13571" max="13571" width="15.42578125" style="2" customWidth="1"/>
    <col min="13572" max="13572" width="13.28515625" style="2" customWidth="1"/>
    <col min="13573" max="13573" width="22.85546875" style="2" customWidth="1"/>
    <col min="13574" max="13574" width="14.140625" style="2" customWidth="1"/>
    <col min="13575" max="13575" width="11.42578125" style="2"/>
    <col min="13576" max="13576" width="17.42578125" style="2" customWidth="1"/>
    <col min="13577" max="13824" width="11.42578125" style="2"/>
    <col min="13825" max="13825" width="24.42578125" style="2" customWidth="1"/>
    <col min="13826" max="13826" width="16.42578125" style="2" customWidth="1"/>
    <col min="13827" max="13827" width="15.42578125" style="2" customWidth="1"/>
    <col min="13828" max="13828" width="13.28515625" style="2" customWidth="1"/>
    <col min="13829" max="13829" width="22.85546875" style="2" customWidth="1"/>
    <col min="13830" max="13830" width="14.140625" style="2" customWidth="1"/>
    <col min="13831" max="13831" width="11.42578125" style="2"/>
    <col min="13832" max="13832" width="17.42578125" style="2" customWidth="1"/>
    <col min="13833" max="14080" width="11.42578125" style="2"/>
    <col min="14081" max="14081" width="24.42578125" style="2" customWidth="1"/>
    <col min="14082" max="14082" width="16.42578125" style="2" customWidth="1"/>
    <col min="14083" max="14083" width="15.42578125" style="2" customWidth="1"/>
    <col min="14084" max="14084" width="13.28515625" style="2" customWidth="1"/>
    <col min="14085" max="14085" width="22.85546875" style="2" customWidth="1"/>
    <col min="14086" max="14086" width="14.140625" style="2" customWidth="1"/>
    <col min="14087" max="14087" width="11.42578125" style="2"/>
    <col min="14088" max="14088" width="17.42578125" style="2" customWidth="1"/>
    <col min="14089" max="14336" width="11.42578125" style="2"/>
    <col min="14337" max="14337" width="24.42578125" style="2" customWidth="1"/>
    <col min="14338" max="14338" width="16.42578125" style="2" customWidth="1"/>
    <col min="14339" max="14339" width="15.42578125" style="2" customWidth="1"/>
    <col min="14340" max="14340" width="13.28515625" style="2" customWidth="1"/>
    <col min="14341" max="14341" width="22.85546875" style="2" customWidth="1"/>
    <col min="14342" max="14342" width="14.140625" style="2" customWidth="1"/>
    <col min="14343" max="14343" width="11.42578125" style="2"/>
    <col min="14344" max="14344" width="17.42578125" style="2" customWidth="1"/>
    <col min="14345" max="14592" width="11.42578125" style="2"/>
    <col min="14593" max="14593" width="24.42578125" style="2" customWidth="1"/>
    <col min="14594" max="14594" width="16.42578125" style="2" customWidth="1"/>
    <col min="14595" max="14595" width="15.42578125" style="2" customWidth="1"/>
    <col min="14596" max="14596" width="13.28515625" style="2" customWidth="1"/>
    <col min="14597" max="14597" width="22.85546875" style="2" customWidth="1"/>
    <col min="14598" max="14598" width="14.140625" style="2" customWidth="1"/>
    <col min="14599" max="14599" width="11.42578125" style="2"/>
    <col min="14600" max="14600" width="17.42578125" style="2" customWidth="1"/>
    <col min="14601" max="14848" width="11.42578125" style="2"/>
    <col min="14849" max="14849" width="24.42578125" style="2" customWidth="1"/>
    <col min="14850" max="14850" width="16.42578125" style="2" customWidth="1"/>
    <col min="14851" max="14851" width="15.42578125" style="2" customWidth="1"/>
    <col min="14852" max="14852" width="13.28515625" style="2" customWidth="1"/>
    <col min="14853" max="14853" width="22.85546875" style="2" customWidth="1"/>
    <col min="14854" max="14854" width="14.140625" style="2" customWidth="1"/>
    <col min="14855" max="14855" width="11.42578125" style="2"/>
    <col min="14856" max="14856" width="17.42578125" style="2" customWidth="1"/>
    <col min="14857" max="15104" width="11.42578125" style="2"/>
    <col min="15105" max="15105" width="24.42578125" style="2" customWidth="1"/>
    <col min="15106" max="15106" width="16.42578125" style="2" customWidth="1"/>
    <col min="15107" max="15107" width="15.42578125" style="2" customWidth="1"/>
    <col min="15108" max="15108" width="13.28515625" style="2" customWidth="1"/>
    <col min="15109" max="15109" width="22.85546875" style="2" customWidth="1"/>
    <col min="15110" max="15110" width="14.140625" style="2" customWidth="1"/>
    <col min="15111" max="15111" width="11.42578125" style="2"/>
    <col min="15112" max="15112" width="17.42578125" style="2" customWidth="1"/>
    <col min="15113" max="15360" width="11.42578125" style="2"/>
    <col min="15361" max="15361" width="24.42578125" style="2" customWidth="1"/>
    <col min="15362" max="15362" width="16.42578125" style="2" customWidth="1"/>
    <col min="15363" max="15363" width="15.42578125" style="2" customWidth="1"/>
    <col min="15364" max="15364" width="13.28515625" style="2" customWidth="1"/>
    <col min="15365" max="15365" width="22.85546875" style="2" customWidth="1"/>
    <col min="15366" max="15366" width="14.140625" style="2" customWidth="1"/>
    <col min="15367" max="15367" width="11.42578125" style="2"/>
    <col min="15368" max="15368" width="17.42578125" style="2" customWidth="1"/>
    <col min="15369" max="15616" width="11.42578125" style="2"/>
    <col min="15617" max="15617" width="24.42578125" style="2" customWidth="1"/>
    <col min="15618" max="15618" width="16.42578125" style="2" customWidth="1"/>
    <col min="15619" max="15619" width="15.42578125" style="2" customWidth="1"/>
    <col min="15620" max="15620" width="13.28515625" style="2" customWidth="1"/>
    <col min="15621" max="15621" width="22.85546875" style="2" customWidth="1"/>
    <col min="15622" max="15622" width="14.140625" style="2" customWidth="1"/>
    <col min="15623" max="15623" width="11.42578125" style="2"/>
    <col min="15624" max="15624" width="17.42578125" style="2" customWidth="1"/>
    <col min="15625" max="15872" width="11.42578125" style="2"/>
    <col min="15873" max="15873" width="24.42578125" style="2" customWidth="1"/>
    <col min="15874" max="15874" width="16.42578125" style="2" customWidth="1"/>
    <col min="15875" max="15875" width="15.42578125" style="2" customWidth="1"/>
    <col min="15876" max="15876" width="13.28515625" style="2" customWidth="1"/>
    <col min="15877" max="15877" width="22.85546875" style="2" customWidth="1"/>
    <col min="15878" max="15878" width="14.140625" style="2" customWidth="1"/>
    <col min="15879" max="15879" width="11.42578125" style="2"/>
    <col min="15880" max="15880" width="17.42578125" style="2" customWidth="1"/>
    <col min="15881" max="16128" width="11.42578125" style="2"/>
    <col min="16129" max="16129" width="24.42578125" style="2" customWidth="1"/>
    <col min="16130" max="16130" width="16.42578125" style="2" customWidth="1"/>
    <col min="16131" max="16131" width="15.42578125" style="2" customWidth="1"/>
    <col min="16132" max="16132" width="13.28515625" style="2" customWidth="1"/>
    <col min="16133" max="16133" width="22.85546875" style="2" customWidth="1"/>
    <col min="16134" max="16134" width="14.140625" style="2" customWidth="1"/>
    <col min="16135" max="16135" width="11.42578125" style="2"/>
    <col min="16136" max="16136" width="17.42578125" style="2" customWidth="1"/>
    <col min="16137" max="16384" width="11.42578125" style="2"/>
  </cols>
  <sheetData>
    <row r="1" spans="1:10" ht="6" customHeight="1" thickBot="1" x14ac:dyDescent="0.25"/>
    <row r="2" spans="1:10" ht="16.5" thickBot="1" x14ac:dyDescent="0.25">
      <c r="A2" s="28" t="s">
        <v>16</v>
      </c>
      <c r="B2" s="17"/>
      <c r="C2" s="17"/>
      <c r="D2" s="17"/>
      <c r="E2" s="17"/>
      <c r="F2" s="17"/>
      <c r="G2" s="17"/>
      <c r="H2" s="17"/>
      <c r="I2" s="18"/>
    </row>
    <row r="3" spans="1:10" ht="8.25" customHeight="1" x14ac:dyDescent="0.2"/>
    <row r="4" spans="1:10" ht="15" x14ac:dyDescent="0.25">
      <c r="A4" s="1" t="s">
        <v>48</v>
      </c>
    </row>
    <row r="5" spans="1:10" ht="15" x14ac:dyDescent="0.25">
      <c r="A5" s="3" t="s">
        <v>42</v>
      </c>
    </row>
    <row r="6" spans="1:10" ht="25.5" x14ac:dyDescent="0.2">
      <c r="A6" s="107" t="s">
        <v>38</v>
      </c>
      <c r="B6" s="39" t="s">
        <v>13</v>
      </c>
      <c r="F6" s="40" t="s">
        <v>0</v>
      </c>
      <c r="G6" s="42" t="s">
        <v>37</v>
      </c>
    </row>
    <row r="7" spans="1:10" x14ac:dyDescent="0.2">
      <c r="A7" s="2">
        <v>1</v>
      </c>
      <c r="B7" s="4">
        <v>27975</v>
      </c>
      <c r="F7" s="41">
        <v>0.6</v>
      </c>
      <c r="G7" s="43">
        <v>15</v>
      </c>
    </row>
    <row r="8" spans="1:10" x14ac:dyDescent="0.2">
      <c r="A8" s="2">
        <v>2</v>
      </c>
      <c r="B8" s="4">
        <v>4490</v>
      </c>
      <c r="F8" s="19"/>
      <c r="G8" s="20" t="s">
        <v>6</v>
      </c>
      <c r="H8" s="33">
        <f>G7*F7</f>
        <v>9</v>
      </c>
      <c r="I8" s="21" t="str">
        <f>G6</f>
        <v>meses</v>
      </c>
    </row>
    <row r="9" spans="1:10" x14ac:dyDescent="0.2">
      <c r="A9" s="2">
        <v>3</v>
      </c>
      <c r="B9" s="4">
        <v>6877</v>
      </c>
    </row>
    <row r="10" spans="1:10" ht="38.25" x14ac:dyDescent="0.2">
      <c r="D10" s="38" t="s">
        <v>13</v>
      </c>
      <c r="E10" s="29" t="s">
        <v>14</v>
      </c>
      <c r="F10" s="7"/>
      <c r="G10" s="16"/>
      <c r="H10" s="31" t="s">
        <v>15</v>
      </c>
      <c r="I10" s="7"/>
    </row>
    <row r="11" spans="1:10" x14ac:dyDescent="0.2">
      <c r="C11" s="5" t="s">
        <v>7</v>
      </c>
      <c r="D11" s="6">
        <f>B7</f>
        <v>27975</v>
      </c>
      <c r="E11" s="34">
        <f>H8</f>
        <v>9</v>
      </c>
      <c r="F11" s="7" t="str">
        <f>G6</f>
        <v>meses</v>
      </c>
      <c r="H11" s="8">
        <f>G7-E11</f>
        <v>6</v>
      </c>
      <c r="I11" s="6" t="str">
        <f>G6</f>
        <v>meses</v>
      </c>
    </row>
    <row r="12" spans="1:10" x14ac:dyDescent="0.2">
      <c r="C12" s="30" t="s">
        <v>39</v>
      </c>
      <c r="D12" s="6">
        <f>B8</f>
        <v>4490</v>
      </c>
      <c r="E12" s="32">
        <f>D12*E11/D11</f>
        <v>1.4445040214477212</v>
      </c>
      <c r="F12" s="7" t="str">
        <f>G6</f>
        <v>meses</v>
      </c>
      <c r="H12" s="32">
        <f>G7-E12</f>
        <v>13.55549597855228</v>
      </c>
      <c r="I12" s="6" t="str">
        <f>G6</f>
        <v>meses</v>
      </c>
    </row>
    <row r="13" spans="1:10" x14ac:dyDescent="0.2">
      <c r="C13" s="30" t="s">
        <v>40</v>
      </c>
      <c r="D13" s="6">
        <f>B9</f>
        <v>6877</v>
      </c>
      <c r="E13" s="32">
        <f>D13*E11/D11</f>
        <v>2.2124396782841824</v>
      </c>
      <c r="F13" s="7" t="str">
        <f>G6</f>
        <v>meses</v>
      </c>
      <c r="H13" s="32">
        <f>G7-E13</f>
        <v>12.787560321715818</v>
      </c>
      <c r="I13" s="8" t="str">
        <f>G6</f>
        <v>meses</v>
      </c>
    </row>
    <row r="14" spans="1:10" x14ac:dyDescent="0.2">
      <c r="I14" s="9"/>
    </row>
    <row r="15" spans="1:10" x14ac:dyDescent="0.2">
      <c r="E15" s="10" t="s">
        <v>1</v>
      </c>
      <c r="F15" s="35">
        <f>E13-E12</f>
        <v>0.76793565683646126</v>
      </c>
      <c r="G15" s="11" t="str">
        <f>F12</f>
        <v>meses</v>
      </c>
      <c r="H15" s="11" t="s">
        <v>2</v>
      </c>
      <c r="I15" s="36">
        <f>G7</f>
        <v>15</v>
      </c>
      <c r="J15" s="12" t="str">
        <f>G6</f>
        <v>meses</v>
      </c>
    </row>
    <row r="16" spans="1:10" x14ac:dyDescent="0.2">
      <c r="E16" s="13"/>
      <c r="F16" s="44">
        <f>F15*365.25/12</f>
        <v>23.374041554959788</v>
      </c>
      <c r="G16" s="22" t="s">
        <v>3</v>
      </c>
      <c r="H16" s="14" t="s">
        <v>4</v>
      </c>
      <c r="I16" s="37">
        <f>G7</f>
        <v>15</v>
      </c>
      <c r="J16" s="15" t="str">
        <f>G6</f>
        <v>meses</v>
      </c>
    </row>
    <row r="17" spans="1:11" ht="13.5" thickBot="1" x14ac:dyDescent="0.25"/>
    <row r="18" spans="1:11" ht="30.75" customHeight="1" thickBot="1" x14ac:dyDescent="0.25">
      <c r="A18" s="163" t="s">
        <v>49</v>
      </c>
      <c r="B18" s="164"/>
      <c r="C18" s="164"/>
      <c r="D18" s="164"/>
      <c r="E18" s="164"/>
      <c r="F18" s="165"/>
      <c r="G18" s="110"/>
      <c r="H18" s="110"/>
      <c r="I18" s="111"/>
      <c r="J18" s="110"/>
      <c r="K18" s="110"/>
    </row>
    <row r="19" spans="1:11" ht="38.25" x14ac:dyDescent="0.2">
      <c r="A19" s="23"/>
      <c r="B19" s="112" t="str">
        <f>C12</f>
        <v>Tto estándar + Empaglifozina, n= 1863</v>
      </c>
      <c r="C19" s="112" t="str">
        <f>C13</f>
        <v>Tto estándar + Placebo, n= 1867</v>
      </c>
      <c r="D19" s="113"/>
      <c r="E19" s="113"/>
      <c r="F19" s="113"/>
      <c r="G19" s="110"/>
      <c r="H19" s="113"/>
      <c r="I19" s="113"/>
      <c r="J19" s="113"/>
      <c r="K19" s="113"/>
    </row>
    <row r="20" spans="1:11" ht="25.5" x14ac:dyDescent="0.2">
      <c r="A20" s="24" t="s">
        <v>8</v>
      </c>
      <c r="B20" s="114" t="s">
        <v>9</v>
      </c>
      <c r="C20" s="115" t="s">
        <v>9</v>
      </c>
      <c r="D20" s="114" t="s">
        <v>5</v>
      </c>
      <c r="E20" s="113"/>
      <c r="F20" s="114" t="s">
        <v>5</v>
      </c>
      <c r="G20" s="110"/>
      <c r="H20" s="110"/>
      <c r="I20" s="111"/>
      <c r="J20" s="110"/>
      <c r="K20" s="110"/>
    </row>
    <row r="21" spans="1:11" x14ac:dyDescent="0.2">
      <c r="A21" s="25" t="str">
        <f>CONCATENATE(G7," ",G6)</f>
        <v>15 meses</v>
      </c>
      <c r="B21" s="116" t="str">
        <f>F12</f>
        <v>meses</v>
      </c>
      <c r="C21" s="117" t="str">
        <f>F12</f>
        <v>meses</v>
      </c>
      <c r="D21" s="116" t="str">
        <f>G15</f>
        <v>meses</v>
      </c>
      <c r="E21" s="110"/>
      <c r="F21" s="116" t="str">
        <f>G16</f>
        <v>días</v>
      </c>
      <c r="G21" s="110"/>
      <c r="H21" s="110"/>
      <c r="I21" s="110"/>
      <c r="J21" s="110"/>
      <c r="K21" s="110"/>
    </row>
    <row r="22" spans="1:11" s="27" customFormat="1" x14ac:dyDescent="0.2">
      <c r="A22" s="26"/>
      <c r="B22" s="113"/>
      <c r="C22" s="113"/>
      <c r="D22" s="113"/>
      <c r="E22" s="118"/>
      <c r="F22" s="113"/>
      <c r="G22" s="118"/>
      <c r="H22" s="118"/>
      <c r="I22" s="118"/>
      <c r="J22" s="118"/>
      <c r="K22" s="118"/>
    </row>
    <row r="23" spans="1:11" ht="25.5" x14ac:dyDescent="0.2">
      <c r="A23" s="119" t="str">
        <f>A6</f>
        <v>Hospitalización por Insuf Cardiaca</v>
      </c>
      <c r="B23" s="120">
        <f>E12</f>
        <v>1.4445040214477212</v>
      </c>
      <c r="C23" s="120">
        <f>E13</f>
        <v>2.2124396782841824</v>
      </c>
      <c r="D23" s="120">
        <f>C23-B23</f>
        <v>0.76793565683646126</v>
      </c>
      <c r="E23" s="110"/>
      <c r="F23" s="121">
        <f>F16</f>
        <v>23.374041554959788</v>
      </c>
      <c r="G23" s="110"/>
      <c r="H23" s="110"/>
      <c r="I23" s="110"/>
      <c r="J23" s="110"/>
      <c r="K23" s="110"/>
    </row>
    <row r="24" spans="1:11" ht="8.25" customHeight="1" x14ac:dyDescent="0.2">
      <c r="A24" s="122"/>
      <c r="B24" s="123"/>
      <c r="C24" s="123"/>
      <c r="D24" s="123"/>
      <c r="E24" s="110"/>
      <c r="F24" s="124"/>
      <c r="G24" s="110"/>
      <c r="H24" s="110"/>
      <c r="I24" s="110"/>
      <c r="J24" s="110"/>
      <c r="K24" s="110"/>
    </row>
    <row r="25" spans="1:11" ht="26.25" customHeight="1" x14ac:dyDescent="0.2">
      <c r="A25" s="166" t="s">
        <v>35</v>
      </c>
      <c r="B25" s="167"/>
      <c r="C25" s="167"/>
      <c r="D25" s="167"/>
      <c r="E25" s="167"/>
      <c r="F25" s="168"/>
      <c r="G25" s="110"/>
      <c r="H25" s="110"/>
      <c r="I25" s="110"/>
      <c r="J25" s="110"/>
      <c r="K25" s="110"/>
    </row>
    <row r="26" spans="1:11" x14ac:dyDescent="0.2">
      <c r="A26" s="110"/>
      <c r="B26" s="110"/>
      <c r="C26" s="110"/>
      <c r="D26" s="110"/>
      <c r="E26" s="110"/>
      <c r="F26" s="110"/>
      <c r="G26" s="148" t="s">
        <v>44</v>
      </c>
      <c r="H26" s="125" t="str">
        <f>F11</f>
        <v>meses</v>
      </c>
      <c r="I26" s="110"/>
      <c r="J26" s="110"/>
      <c r="K26" s="125" t="s">
        <v>3</v>
      </c>
    </row>
    <row r="27" spans="1:11" x14ac:dyDescent="0.2">
      <c r="A27" s="110"/>
      <c r="B27" s="110"/>
      <c r="C27" s="110"/>
      <c r="D27" s="110"/>
      <c r="E27" s="110"/>
      <c r="F27" s="141"/>
      <c r="G27" s="126" t="s">
        <v>10</v>
      </c>
      <c r="H27" s="127">
        <f>B23</f>
        <v>1.4445040214477212</v>
      </c>
      <c r="I27" s="128">
        <f>H27/H30</f>
        <v>9.6300268096514749E-2</v>
      </c>
      <c r="J27" s="110"/>
      <c r="K27" s="129">
        <f>H27*365.25/12</f>
        <v>43.967091152815016</v>
      </c>
    </row>
    <row r="28" spans="1:11" x14ac:dyDescent="0.2">
      <c r="A28" s="110"/>
      <c r="B28" s="110"/>
      <c r="C28" s="110"/>
      <c r="D28" s="110"/>
      <c r="E28" s="110"/>
      <c r="F28" s="130"/>
      <c r="G28" s="131" t="s">
        <v>12</v>
      </c>
      <c r="H28" s="132">
        <f>C23-B23</f>
        <v>0.76793565683646126</v>
      </c>
      <c r="I28" s="133">
        <f>H28/H30</f>
        <v>5.1195710455764085E-2</v>
      </c>
      <c r="J28" s="110"/>
      <c r="K28" s="134">
        <f>H28*365.25/12</f>
        <v>23.374041554959788</v>
      </c>
    </row>
    <row r="29" spans="1:11" x14ac:dyDescent="0.2">
      <c r="A29" s="110"/>
      <c r="B29" s="110"/>
      <c r="C29" s="110"/>
      <c r="D29" s="110"/>
      <c r="E29" s="110"/>
      <c r="F29" s="142"/>
      <c r="G29" s="135" t="s">
        <v>11</v>
      </c>
      <c r="H29" s="136">
        <f>H13</f>
        <v>12.787560321715818</v>
      </c>
      <c r="I29" s="137">
        <f>H29/H30</f>
        <v>0.85250402144772119</v>
      </c>
      <c r="J29" s="110"/>
      <c r="K29" s="138">
        <f>H29*365.25/12</f>
        <v>389.22136729222524</v>
      </c>
    </row>
    <row r="30" spans="1:11" x14ac:dyDescent="0.2">
      <c r="A30" s="110"/>
      <c r="B30" s="110"/>
      <c r="C30" s="110"/>
      <c r="D30" s="110"/>
      <c r="E30" s="110"/>
      <c r="F30" s="110"/>
      <c r="G30" s="110"/>
      <c r="H30" s="139">
        <f>SUM(H27:H29)</f>
        <v>15</v>
      </c>
      <c r="I30" s="110"/>
      <c r="J30" s="110"/>
      <c r="K30" s="140">
        <f>H30*365.25/12</f>
        <v>456.5625</v>
      </c>
    </row>
    <row r="31" spans="1:11" x14ac:dyDescent="0.2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</row>
    <row r="32" spans="1:11" x14ac:dyDescent="0.2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</row>
    <row r="33" spans="1:11" x14ac:dyDescent="0.2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</row>
    <row r="34" spans="1:11" x14ac:dyDescent="0.2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</row>
    <row r="35" spans="1:11" x14ac:dyDescent="0.2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</row>
    <row r="36" spans="1:11" x14ac:dyDescent="0.2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</row>
    <row r="37" spans="1:11" x14ac:dyDescent="0.2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</row>
    <row r="38" spans="1:11" x14ac:dyDescent="0.2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</row>
    <row r="39" spans="1:11" x14ac:dyDescent="0.2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1" x14ac:dyDescent="0.2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x14ac:dyDescent="0.2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</row>
    <row r="42" spans="1:11" x14ac:dyDescent="0.2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</row>
    <row r="43" spans="1:11" x14ac:dyDescent="0.2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</row>
    <row r="44" spans="1:11" x14ac:dyDescent="0.2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</row>
    <row r="45" spans="1:11" x14ac:dyDescent="0.2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</row>
    <row r="46" spans="1:11" x14ac:dyDescent="0.2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</row>
    <row r="47" spans="1:11" x14ac:dyDescent="0.2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</row>
    <row r="48" spans="1:11" x14ac:dyDescent="0.2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</row>
    <row r="49" spans="1:11" x14ac:dyDescent="0.2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</row>
    <row r="50" spans="1:11" x14ac:dyDescent="0.2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</row>
    <row r="51" spans="1:11" x14ac:dyDescent="0.2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</row>
  </sheetData>
  <mergeCells count="2">
    <mergeCell ref="A18:F18"/>
    <mergeCell ref="A25:F2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opLeftCell="A18" zoomScale="115" zoomScaleNormal="115" workbookViewId="0">
      <selection activeCell="A18" sqref="A18:K52"/>
    </sheetView>
  </sheetViews>
  <sheetFormatPr baseColWidth="10" defaultColWidth="11.42578125" defaultRowHeight="12.75" x14ac:dyDescent="0.2"/>
  <cols>
    <col min="1" max="1" width="24.42578125" style="2" customWidth="1"/>
    <col min="2" max="2" width="16.42578125" style="2" customWidth="1"/>
    <col min="3" max="3" width="15.42578125" style="2" customWidth="1"/>
    <col min="4" max="4" width="14" style="2" customWidth="1"/>
    <col min="5" max="5" width="18.7109375" style="2" customWidth="1"/>
    <col min="6" max="6" width="14.140625" style="2" customWidth="1"/>
    <col min="7" max="7" width="12.85546875" style="2" customWidth="1"/>
    <col min="8" max="8" width="18.140625" style="2" customWidth="1"/>
    <col min="9" max="9" width="11.42578125" style="2"/>
    <col min="10" max="10" width="5.28515625" style="2" customWidth="1"/>
    <col min="11" max="256" width="11.42578125" style="2"/>
    <col min="257" max="257" width="24.42578125" style="2" customWidth="1"/>
    <col min="258" max="258" width="16.42578125" style="2" customWidth="1"/>
    <col min="259" max="259" width="15.42578125" style="2" customWidth="1"/>
    <col min="260" max="260" width="13.28515625" style="2" customWidth="1"/>
    <col min="261" max="261" width="22.85546875" style="2" customWidth="1"/>
    <col min="262" max="262" width="14.140625" style="2" customWidth="1"/>
    <col min="263" max="263" width="11.42578125" style="2"/>
    <col min="264" max="264" width="17.42578125" style="2" customWidth="1"/>
    <col min="265" max="512" width="11.42578125" style="2"/>
    <col min="513" max="513" width="24.42578125" style="2" customWidth="1"/>
    <col min="514" max="514" width="16.42578125" style="2" customWidth="1"/>
    <col min="515" max="515" width="15.42578125" style="2" customWidth="1"/>
    <col min="516" max="516" width="13.28515625" style="2" customWidth="1"/>
    <col min="517" max="517" width="22.85546875" style="2" customWidth="1"/>
    <col min="518" max="518" width="14.140625" style="2" customWidth="1"/>
    <col min="519" max="519" width="11.42578125" style="2"/>
    <col min="520" max="520" width="17.42578125" style="2" customWidth="1"/>
    <col min="521" max="768" width="11.42578125" style="2"/>
    <col min="769" max="769" width="24.42578125" style="2" customWidth="1"/>
    <col min="770" max="770" width="16.42578125" style="2" customWidth="1"/>
    <col min="771" max="771" width="15.42578125" style="2" customWidth="1"/>
    <col min="772" max="772" width="13.28515625" style="2" customWidth="1"/>
    <col min="773" max="773" width="22.85546875" style="2" customWidth="1"/>
    <col min="774" max="774" width="14.140625" style="2" customWidth="1"/>
    <col min="775" max="775" width="11.42578125" style="2"/>
    <col min="776" max="776" width="17.42578125" style="2" customWidth="1"/>
    <col min="777" max="1024" width="11.42578125" style="2"/>
    <col min="1025" max="1025" width="24.42578125" style="2" customWidth="1"/>
    <col min="1026" max="1026" width="16.42578125" style="2" customWidth="1"/>
    <col min="1027" max="1027" width="15.42578125" style="2" customWidth="1"/>
    <col min="1028" max="1028" width="13.28515625" style="2" customWidth="1"/>
    <col min="1029" max="1029" width="22.85546875" style="2" customWidth="1"/>
    <col min="1030" max="1030" width="14.140625" style="2" customWidth="1"/>
    <col min="1031" max="1031" width="11.42578125" style="2"/>
    <col min="1032" max="1032" width="17.42578125" style="2" customWidth="1"/>
    <col min="1033" max="1280" width="11.42578125" style="2"/>
    <col min="1281" max="1281" width="24.42578125" style="2" customWidth="1"/>
    <col min="1282" max="1282" width="16.42578125" style="2" customWidth="1"/>
    <col min="1283" max="1283" width="15.42578125" style="2" customWidth="1"/>
    <col min="1284" max="1284" width="13.28515625" style="2" customWidth="1"/>
    <col min="1285" max="1285" width="22.85546875" style="2" customWidth="1"/>
    <col min="1286" max="1286" width="14.140625" style="2" customWidth="1"/>
    <col min="1287" max="1287" width="11.42578125" style="2"/>
    <col min="1288" max="1288" width="17.42578125" style="2" customWidth="1"/>
    <col min="1289" max="1536" width="11.42578125" style="2"/>
    <col min="1537" max="1537" width="24.42578125" style="2" customWidth="1"/>
    <col min="1538" max="1538" width="16.42578125" style="2" customWidth="1"/>
    <col min="1539" max="1539" width="15.42578125" style="2" customWidth="1"/>
    <col min="1540" max="1540" width="13.28515625" style="2" customWidth="1"/>
    <col min="1541" max="1541" width="22.85546875" style="2" customWidth="1"/>
    <col min="1542" max="1542" width="14.140625" style="2" customWidth="1"/>
    <col min="1543" max="1543" width="11.42578125" style="2"/>
    <col min="1544" max="1544" width="17.42578125" style="2" customWidth="1"/>
    <col min="1545" max="1792" width="11.42578125" style="2"/>
    <col min="1793" max="1793" width="24.42578125" style="2" customWidth="1"/>
    <col min="1794" max="1794" width="16.42578125" style="2" customWidth="1"/>
    <col min="1795" max="1795" width="15.42578125" style="2" customWidth="1"/>
    <col min="1796" max="1796" width="13.28515625" style="2" customWidth="1"/>
    <col min="1797" max="1797" width="22.85546875" style="2" customWidth="1"/>
    <col min="1798" max="1798" width="14.140625" style="2" customWidth="1"/>
    <col min="1799" max="1799" width="11.42578125" style="2"/>
    <col min="1800" max="1800" width="17.42578125" style="2" customWidth="1"/>
    <col min="1801" max="2048" width="11.42578125" style="2"/>
    <col min="2049" max="2049" width="24.42578125" style="2" customWidth="1"/>
    <col min="2050" max="2050" width="16.42578125" style="2" customWidth="1"/>
    <col min="2051" max="2051" width="15.42578125" style="2" customWidth="1"/>
    <col min="2052" max="2052" width="13.28515625" style="2" customWidth="1"/>
    <col min="2053" max="2053" width="22.85546875" style="2" customWidth="1"/>
    <col min="2054" max="2054" width="14.140625" style="2" customWidth="1"/>
    <col min="2055" max="2055" width="11.42578125" style="2"/>
    <col min="2056" max="2056" width="17.42578125" style="2" customWidth="1"/>
    <col min="2057" max="2304" width="11.42578125" style="2"/>
    <col min="2305" max="2305" width="24.42578125" style="2" customWidth="1"/>
    <col min="2306" max="2306" width="16.42578125" style="2" customWidth="1"/>
    <col min="2307" max="2307" width="15.42578125" style="2" customWidth="1"/>
    <col min="2308" max="2308" width="13.28515625" style="2" customWidth="1"/>
    <col min="2309" max="2309" width="22.85546875" style="2" customWidth="1"/>
    <col min="2310" max="2310" width="14.140625" style="2" customWidth="1"/>
    <col min="2311" max="2311" width="11.42578125" style="2"/>
    <col min="2312" max="2312" width="17.42578125" style="2" customWidth="1"/>
    <col min="2313" max="2560" width="11.42578125" style="2"/>
    <col min="2561" max="2561" width="24.42578125" style="2" customWidth="1"/>
    <col min="2562" max="2562" width="16.42578125" style="2" customWidth="1"/>
    <col min="2563" max="2563" width="15.42578125" style="2" customWidth="1"/>
    <col min="2564" max="2564" width="13.28515625" style="2" customWidth="1"/>
    <col min="2565" max="2565" width="22.85546875" style="2" customWidth="1"/>
    <col min="2566" max="2566" width="14.140625" style="2" customWidth="1"/>
    <col min="2567" max="2567" width="11.42578125" style="2"/>
    <col min="2568" max="2568" width="17.42578125" style="2" customWidth="1"/>
    <col min="2569" max="2816" width="11.42578125" style="2"/>
    <col min="2817" max="2817" width="24.42578125" style="2" customWidth="1"/>
    <col min="2818" max="2818" width="16.42578125" style="2" customWidth="1"/>
    <col min="2819" max="2819" width="15.42578125" style="2" customWidth="1"/>
    <col min="2820" max="2820" width="13.28515625" style="2" customWidth="1"/>
    <col min="2821" max="2821" width="22.85546875" style="2" customWidth="1"/>
    <col min="2822" max="2822" width="14.140625" style="2" customWidth="1"/>
    <col min="2823" max="2823" width="11.42578125" style="2"/>
    <col min="2824" max="2824" width="17.42578125" style="2" customWidth="1"/>
    <col min="2825" max="3072" width="11.42578125" style="2"/>
    <col min="3073" max="3073" width="24.42578125" style="2" customWidth="1"/>
    <col min="3074" max="3074" width="16.42578125" style="2" customWidth="1"/>
    <col min="3075" max="3075" width="15.42578125" style="2" customWidth="1"/>
    <col min="3076" max="3076" width="13.28515625" style="2" customWidth="1"/>
    <col min="3077" max="3077" width="22.85546875" style="2" customWidth="1"/>
    <col min="3078" max="3078" width="14.140625" style="2" customWidth="1"/>
    <col min="3079" max="3079" width="11.42578125" style="2"/>
    <col min="3080" max="3080" width="17.42578125" style="2" customWidth="1"/>
    <col min="3081" max="3328" width="11.42578125" style="2"/>
    <col min="3329" max="3329" width="24.42578125" style="2" customWidth="1"/>
    <col min="3330" max="3330" width="16.42578125" style="2" customWidth="1"/>
    <col min="3331" max="3331" width="15.42578125" style="2" customWidth="1"/>
    <col min="3332" max="3332" width="13.28515625" style="2" customWidth="1"/>
    <col min="3333" max="3333" width="22.85546875" style="2" customWidth="1"/>
    <col min="3334" max="3334" width="14.140625" style="2" customWidth="1"/>
    <col min="3335" max="3335" width="11.42578125" style="2"/>
    <col min="3336" max="3336" width="17.42578125" style="2" customWidth="1"/>
    <col min="3337" max="3584" width="11.42578125" style="2"/>
    <col min="3585" max="3585" width="24.42578125" style="2" customWidth="1"/>
    <col min="3586" max="3586" width="16.42578125" style="2" customWidth="1"/>
    <col min="3587" max="3587" width="15.42578125" style="2" customWidth="1"/>
    <col min="3588" max="3588" width="13.28515625" style="2" customWidth="1"/>
    <col min="3589" max="3589" width="22.85546875" style="2" customWidth="1"/>
    <col min="3590" max="3590" width="14.140625" style="2" customWidth="1"/>
    <col min="3591" max="3591" width="11.42578125" style="2"/>
    <col min="3592" max="3592" width="17.42578125" style="2" customWidth="1"/>
    <col min="3593" max="3840" width="11.42578125" style="2"/>
    <col min="3841" max="3841" width="24.42578125" style="2" customWidth="1"/>
    <col min="3842" max="3842" width="16.42578125" style="2" customWidth="1"/>
    <col min="3843" max="3843" width="15.42578125" style="2" customWidth="1"/>
    <col min="3844" max="3844" width="13.28515625" style="2" customWidth="1"/>
    <col min="3845" max="3845" width="22.85546875" style="2" customWidth="1"/>
    <col min="3846" max="3846" width="14.140625" style="2" customWidth="1"/>
    <col min="3847" max="3847" width="11.42578125" style="2"/>
    <col min="3848" max="3848" width="17.42578125" style="2" customWidth="1"/>
    <col min="3849" max="4096" width="11.42578125" style="2"/>
    <col min="4097" max="4097" width="24.42578125" style="2" customWidth="1"/>
    <col min="4098" max="4098" width="16.42578125" style="2" customWidth="1"/>
    <col min="4099" max="4099" width="15.42578125" style="2" customWidth="1"/>
    <col min="4100" max="4100" width="13.28515625" style="2" customWidth="1"/>
    <col min="4101" max="4101" width="22.85546875" style="2" customWidth="1"/>
    <col min="4102" max="4102" width="14.140625" style="2" customWidth="1"/>
    <col min="4103" max="4103" width="11.42578125" style="2"/>
    <col min="4104" max="4104" width="17.42578125" style="2" customWidth="1"/>
    <col min="4105" max="4352" width="11.42578125" style="2"/>
    <col min="4353" max="4353" width="24.42578125" style="2" customWidth="1"/>
    <col min="4354" max="4354" width="16.42578125" style="2" customWidth="1"/>
    <col min="4355" max="4355" width="15.42578125" style="2" customWidth="1"/>
    <col min="4356" max="4356" width="13.28515625" style="2" customWidth="1"/>
    <col min="4357" max="4357" width="22.85546875" style="2" customWidth="1"/>
    <col min="4358" max="4358" width="14.140625" style="2" customWidth="1"/>
    <col min="4359" max="4359" width="11.42578125" style="2"/>
    <col min="4360" max="4360" width="17.42578125" style="2" customWidth="1"/>
    <col min="4361" max="4608" width="11.42578125" style="2"/>
    <col min="4609" max="4609" width="24.42578125" style="2" customWidth="1"/>
    <col min="4610" max="4610" width="16.42578125" style="2" customWidth="1"/>
    <col min="4611" max="4611" width="15.42578125" style="2" customWidth="1"/>
    <col min="4612" max="4612" width="13.28515625" style="2" customWidth="1"/>
    <col min="4613" max="4613" width="22.85546875" style="2" customWidth="1"/>
    <col min="4614" max="4614" width="14.140625" style="2" customWidth="1"/>
    <col min="4615" max="4615" width="11.42578125" style="2"/>
    <col min="4616" max="4616" width="17.42578125" style="2" customWidth="1"/>
    <col min="4617" max="4864" width="11.42578125" style="2"/>
    <col min="4865" max="4865" width="24.42578125" style="2" customWidth="1"/>
    <col min="4866" max="4866" width="16.42578125" style="2" customWidth="1"/>
    <col min="4867" max="4867" width="15.42578125" style="2" customWidth="1"/>
    <col min="4868" max="4868" width="13.28515625" style="2" customWidth="1"/>
    <col min="4869" max="4869" width="22.85546875" style="2" customWidth="1"/>
    <col min="4870" max="4870" width="14.140625" style="2" customWidth="1"/>
    <col min="4871" max="4871" width="11.42578125" style="2"/>
    <col min="4872" max="4872" width="17.42578125" style="2" customWidth="1"/>
    <col min="4873" max="5120" width="11.42578125" style="2"/>
    <col min="5121" max="5121" width="24.42578125" style="2" customWidth="1"/>
    <col min="5122" max="5122" width="16.42578125" style="2" customWidth="1"/>
    <col min="5123" max="5123" width="15.42578125" style="2" customWidth="1"/>
    <col min="5124" max="5124" width="13.28515625" style="2" customWidth="1"/>
    <col min="5125" max="5125" width="22.85546875" style="2" customWidth="1"/>
    <col min="5126" max="5126" width="14.140625" style="2" customWidth="1"/>
    <col min="5127" max="5127" width="11.42578125" style="2"/>
    <col min="5128" max="5128" width="17.42578125" style="2" customWidth="1"/>
    <col min="5129" max="5376" width="11.42578125" style="2"/>
    <col min="5377" max="5377" width="24.42578125" style="2" customWidth="1"/>
    <col min="5378" max="5378" width="16.42578125" style="2" customWidth="1"/>
    <col min="5379" max="5379" width="15.42578125" style="2" customWidth="1"/>
    <col min="5380" max="5380" width="13.28515625" style="2" customWidth="1"/>
    <col min="5381" max="5381" width="22.85546875" style="2" customWidth="1"/>
    <col min="5382" max="5382" width="14.140625" style="2" customWidth="1"/>
    <col min="5383" max="5383" width="11.42578125" style="2"/>
    <col min="5384" max="5384" width="17.42578125" style="2" customWidth="1"/>
    <col min="5385" max="5632" width="11.42578125" style="2"/>
    <col min="5633" max="5633" width="24.42578125" style="2" customWidth="1"/>
    <col min="5634" max="5634" width="16.42578125" style="2" customWidth="1"/>
    <col min="5635" max="5635" width="15.42578125" style="2" customWidth="1"/>
    <col min="5636" max="5636" width="13.28515625" style="2" customWidth="1"/>
    <col min="5637" max="5637" width="22.85546875" style="2" customWidth="1"/>
    <col min="5638" max="5638" width="14.140625" style="2" customWidth="1"/>
    <col min="5639" max="5639" width="11.42578125" style="2"/>
    <col min="5640" max="5640" width="17.42578125" style="2" customWidth="1"/>
    <col min="5641" max="5888" width="11.42578125" style="2"/>
    <col min="5889" max="5889" width="24.42578125" style="2" customWidth="1"/>
    <col min="5890" max="5890" width="16.42578125" style="2" customWidth="1"/>
    <col min="5891" max="5891" width="15.42578125" style="2" customWidth="1"/>
    <col min="5892" max="5892" width="13.28515625" style="2" customWidth="1"/>
    <col min="5893" max="5893" width="22.85546875" style="2" customWidth="1"/>
    <col min="5894" max="5894" width="14.140625" style="2" customWidth="1"/>
    <col min="5895" max="5895" width="11.42578125" style="2"/>
    <col min="5896" max="5896" width="17.42578125" style="2" customWidth="1"/>
    <col min="5897" max="6144" width="11.42578125" style="2"/>
    <col min="6145" max="6145" width="24.42578125" style="2" customWidth="1"/>
    <col min="6146" max="6146" width="16.42578125" style="2" customWidth="1"/>
    <col min="6147" max="6147" width="15.42578125" style="2" customWidth="1"/>
    <col min="6148" max="6148" width="13.28515625" style="2" customWidth="1"/>
    <col min="6149" max="6149" width="22.85546875" style="2" customWidth="1"/>
    <col min="6150" max="6150" width="14.140625" style="2" customWidth="1"/>
    <col min="6151" max="6151" width="11.42578125" style="2"/>
    <col min="6152" max="6152" width="17.42578125" style="2" customWidth="1"/>
    <col min="6153" max="6400" width="11.42578125" style="2"/>
    <col min="6401" max="6401" width="24.42578125" style="2" customWidth="1"/>
    <col min="6402" max="6402" width="16.42578125" style="2" customWidth="1"/>
    <col min="6403" max="6403" width="15.42578125" style="2" customWidth="1"/>
    <col min="6404" max="6404" width="13.28515625" style="2" customWidth="1"/>
    <col min="6405" max="6405" width="22.85546875" style="2" customWidth="1"/>
    <col min="6406" max="6406" width="14.140625" style="2" customWidth="1"/>
    <col min="6407" max="6407" width="11.42578125" style="2"/>
    <col min="6408" max="6408" width="17.42578125" style="2" customWidth="1"/>
    <col min="6409" max="6656" width="11.42578125" style="2"/>
    <col min="6657" max="6657" width="24.42578125" style="2" customWidth="1"/>
    <col min="6658" max="6658" width="16.42578125" style="2" customWidth="1"/>
    <col min="6659" max="6659" width="15.42578125" style="2" customWidth="1"/>
    <col min="6660" max="6660" width="13.28515625" style="2" customWidth="1"/>
    <col min="6661" max="6661" width="22.85546875" style="2" customWidth="1"/>
    <col min="6662" max="6662" width="14.140625" style="2" customWidth="1"/>
    <col min="6663" max="6663" width="11.42578125" style="2"/>
    <col min="6664" max="6664" width="17.42578125" style="2" customWidth="1"/>
    <col min="6665" max="6912" width="11.42578125" style="2"/>
    <col min="6913" max="6913" width="24.42578125" style="2" customWidth="1"/>
    <col min="6914" max="6914" width="16.42578125" style="2" customWidth="1"/>
    <col min="6915" max="6915" width="15.42578125" style="2" customWidth="1"/>
    <col min="6916" max="6916" width="13.28515625" style="2" customWidth="1"/>
    <col min="6917" max="6917" width="22.85546875" style="2" customWidth="1"/>
    <col min="6918" max="6918" width="14.140625" style="2" customWidth="1"/>
    <col min="6919" max="6919" width="11.42578125" style="2"/>
    <col min="6920" max="6920" width="17.42578125" style="2" customWidth="1"/>
    <col min="6921" max="7168" width="11.42578125" style="2"/>
    <col min="7169" max="7169" width="24.42578125" style="2" customWidth="1"/>
    <col min="7170" max="7170" width="16.42578125" style="2" customWidth="1"/>
    <col min="7171" max="7171" width="15.42578125" style="2" customWidth="1"/>
    <col min="7172" max="7172" width="13.28515625" style="2" customWidth="1"/>
    <col min="7173" max="7173" width="22.85546875" style="2" customWidth="1"/>
    <col min="7174" max="7174" width="14.140625" style="2" customWidth="1"/>
    <col min="7175" max="7175" width="11.42578125" style="2"/>
    <col min="7176" max="7176" width="17.42578125" style="2" customWidth="1"/>
    <col min="7177" max="7424" width="11.42578125" style="2"/>
    <col min="7425" max="7425" width="24.42578125" style="2" customWidth="1"/>
    <col min="7426" max="7426" width="16.42578125" style="2" customWidth="1"/>
    <col min="7427" max="7427" width="15.42578125" style="2" customWidth="1"/>
    <col min="7428" max="7428" width="13.28515625" style="2" customWidth="1"/>
    <col min="7429" max="7429" width="22.85546875" style="2" customWidth="1"/>
    <col min="7430" max="7430" width="14.140625" style="2" customWidth="1"/>
    <col min="7431" max="7431" width="11.42578125" style="2"/>
    <col min="7432" max="7432" width="17.42578125" style="2" customWidth="1"/>
    <col min="7433" max="7680" width="11.42578125" style="2"/>
    <col min="7681" max="7681" width="24.42578125" style="2" customWidth="1"/>
    <col min="7682" max="7682" width="16.42578125" style="2" customWidth="1"/>
    <col min="7683" max="7683" width="15.42578125" style="2" customWidth="1"/>
    <col min="7684" max="7684" width="13.28515625" style="2" customWidth="1"/>
    <col min="7685" max="7685" width="22.85546875" style="2" customWidth="1"/>
    <col min="7686" max="7686" width="14.140625" style="2" customWidth="1"/>
    <col min="7687" max="7687" width="11.42578125" style="2"/>
    <col min="7688" max="7688" width="17.42578125" style="2" customWidth="1"/>
    <col min="7689" max="7936" width="11.42578125" style="2"/>
    <col min="7937" max="7937" width="24.42578125" style="2" customWidth="1"/>
    <col min="7938" max="7938" width="16.42578125" style="2" customWidth="1"/>
    <col min="7939" max="7939" width="15.42578125" style="2" customWidth="1"/>
    <col min="7940" max="7940" width="13.28515625" style="2" customWidth="1"/>
    <col min="7941" max="7941" width="22.85546875" style="2" customWidth="1"/>
    <col min="7942" max="7942" width="14.140625" style="2" customWidth="1"/>
    <col min="7943" max="7943" width="11.42578125" style="2"/>
    <col min="7944" max="7944" width="17.42578125" style="2" customWidth="1"/>
    <col min="7945" max="8192" width="11.42578125" style="2"/>
    <col min="8193" max="8193" width="24.42578125" style="2" customWidth="1"/>
    <col min="8194" max="8194" width="16.42578125" style="2" customWidth="1"/>
    <col min="8195" max="8195" width="15.42578125" style="2" customWidth="1"/>
    <col min="8196" max="8196" width="13.28515625" style="2" customWidth="1"/>
    <col min="8197" max="8197" width="22.85546875" style="2" customWidth="1"/>
    <col min="8198" max="8198" width="14.140625" style="2" customWidth="1"/>
    <col min="8199" max="8199" width="11.42578125" style="2"/>
    <col min="8200" max="8200" width="17.42578125" style="2" customWidth="1"/>
    <col min="8201" max="8448" width="11.42578125" style="2"/>
    <col min="8449" max="8449" width="24.42578125" style="2" customWidth="1"/>
    <col min="8450" max="8450" width="16.42578125" style="2" customWidth="1"/>
    <col min="8451" max="8451" width="15.42578125" style="2" customWidth="1"/>
    <col min="8452" max="8452" width="13.28515625" style="2" customWidth="1"/>
    <col min="8453" max="8453" width="22.85546875" style="2" customWidth="1"/>
    <col min="8454" max="8454" width="14.140625" style="2" customWidth="1"/>
    <col min="8455" max="8455" width="11.42578125" style="2"/>
    <col min="8456" max="8456" width="17.42578125" style="2" customWidth="1"/>
    <col min="8457" max="8704" width="11.42578125" style="2"/>
    <col min="8705" max="8705" width="24.42578125" style="2" customWidth="1"/>
    <col min="8706" max="8706" width="16.42578125" style="2" customWidth="1"/>
    <col min="8707" max="8707" width="15.42578125" style="2" customWidth="1"/>
    <col min="8708" max="8708" width="13.28515625" style="2" customWidth="1"/>
    <col min="8709" max="8709" width="22.85546875" style="2" customWidth="1"/>
    <col min="8710" max="8710" width="14.140625" style="2" customWidth="1"/>
    <col min="8711" max="8711" width="11.42578125" style="2"/>
    <col min="8712" max="8712" width="17.42578125" style="2" customWidth="1"/>
    <col min="8713" max="8960" width="11.42578125" style="2"/>
    <col min="8961" max="8961" width="24.42578125" style="2" customWidth="1"/>
    <col min="8962" max="8962" width="16.42578125" style="2" customWidth="1"/>
    <col min="8963" max="8963" width="15.42578125" style="2" customWidth="1"/>
    <col min="8964" max="8964" width="13.28515625" style="2" customWidth="1"/>
    <col min="8965" max="8965" width="22.85546875" style="2" customWidth="1"/>
    <col min="8966" max="8966" width="14.140625" style="2" customWidth="1"/>
    <col min="8967" max="8967" width="11.42578125" style="2"/>
    <col min="8968" max="8968" width="17.42578125" style="2" customWidth="1"/>
    <col min="8969" max="9216" width="11.42578125" style="2"/>
    <col min="9217" max="9217" width="24.42578125" style="2" customWidth="1"/>
    <col min="9218" max="9218" width="16.42578125" style="2" customWidth="1"/>
    <col min="9219" max="9219" width="15.42578125" style="2" customWidth="1"/>
    <col min="9220" max="9220" width="13.28515625" style="2" customWidth="1"/>
    <col min="9221" max="9221" width="22.85546875" style="2" customWidth="1"/>
    <col min="9222" max="9222" width="14.140625" style="2" customWidth="1"/>
    <col min="9223" max="9223" width="11.42578125" style="2"/>
    <col min="9224" max="9224" width="17.42578125" style="2" customWidth="1"/>
    <col min="9225" max="9472" width="11.42578125" style="2"/>
    <col min="9473" max="9473" width="24.42578125" style="2" customWidth="1"/>
    <col min="9474" max="9474" width="16.42578125" style="2" customWidth="1"/>
    <col min="9475" max="9475" width="15.42578125" style="2" customWidth="1"/>
    <col min="9476" max="9476" width="13.28515625" style="2" customWidth="1"/>
    <col min="9477" max="9477" width="22.85546875" style="2" customWidth="1"/>
    <col min="9478" max="9478" width="14.140625" style="2" customWidth="1"/>
    <col min="9479" max="9479" width="11.42578125" style="2"/>
    <col min="9480" max="9480" width="17.42578125" style="2" customWidth="1"/>
    <col min="9481" max="9728" width="11.42578125" style="2"/>
    <col min="9729" max="9729" width="24.42578125" style="2" customWidth="1"/>
    <col min="9730" max="9730" width="16.42578125" style="2" customWidth="1"/>
    <col min="9731" max="9731" width="15.42578125" style="2" customWidth="1"/>
    <col min="9732" max="9732" width="13.28515625" style="2" customWidth="1"/>
    <col min="9733" max="9733" width="22.85546875" style="2" customWidth="1"/>
    <col min="9734" max="9734" width="14.140625" style="2" customWidth="1"/>
    <col min="9735" max="9735" width="11.42578125" style="2"/>
    <col min="9736" max="9736" width="17.42578125" style="2" customWidth="1"/>
    <col min="9737" max="9984" width="11.42578125" style="2"/>
    <col min="9985" max="9985" width="24.42578125" style="2" customWidth="1"/>
    <col min="9986" max="9986" width="16.42578125" style="2" customWidth="1"/>
    <col min="9987" max="9987" width="15.42578125" style="2" customWidth="1"/>
    <col min="9988" max="9988" width="13.28515625" style="2" customWidth="1"/>
    <col min="9989" max="9989" width="22.85546875" style="2" customWidth="1"/>
    <col min="9990" max="9990" width="14.140625" style="2" customWidth="1"/>
    <col min="9991" max="9991" width="11.42578125" style="2"/>
    <col min="9992" max="9992" width="17.42578125" style="2" customWidth="1"/>
    <col min="9993" max="10240" width="11.42578125" style="2"/>
    <col min="10241" max="10241" width="24.42578125" style="2" customWidth="1"/>
    <col min="10242" max="10242" width="16.42578125" style="2" customWidth="1"/>
    <col min="10243" max="10243" width="15.42578125" style="2" customWidth="1"/>
    <col min="10244" max="10244" width="13.28515625" style="2" customWidth="1"/>
    <col min="10245" max="10245" width="22.85546875" style="2" customWidth="1"/>
    <col min="10246" max="10246" width="14.140625" style="2" customWidth="1"/>
    <col min="10247" max="10247" width="11.42578125" style="2"/>
    <col min="10248" max="10248" width="17.42578125" style="2" customWidth="1"/>
    <col min="10249" max="10496" width="11.42578125" style="2"/>
    <col min="10497" max="10497" width="24.42578125" style="2" customWidth="1"/>
    <col min="10498" max="10498" width="16.42578125" style="2" customWidth="1"/>
    <col min="10499" max="10499" width="15.42578125" style="2" customWidth="1"/>
    <col min="10500" max="10500" width="13.28515625" style="2" customWidth="1"/>
    <col min="10501" max="10501" width="22.85546875" style="2" customWidth="1"/>
    <col min="10502" max="10502" width="14.140625" style="2" customWidth="1"/>
    <col min="10503" max="10503" width="11.42578125" style="2"/>
    <col min="10504" max="10504" width="17.42578125" style="2" customWidth="1"/>
    <col min="10505" max="10752" width="11.42578125" style="2"/>
    <col min="10753" max="10753" width="24.42578125" style="2" customWidth="1"/>
    <col min="10754" max="10754" width="16.42578125" style="2" customWidth="1"/>
    <col min="10755" max="10755" width="15.42578125" style="2" customWidth="1"/>
    <col min="10756" max="10756" width="13.28515625" style="2" customWidth="1"/>
    <col min="10757" max="10757" width="22.85546875" style="2" customWidth="1"/>
    <col min="10758" max="10758" width="14.140625" style="2" customWidth="1"/>
    <col min="10759" max="10759" width="11.42578125" style="2"/>
    <col min="10760" max="10760" width="17.42578125" style="2" customWidth="1"/>
    <col min="10761" max="11008" width="11.42578125" style="2"/>
    <col min="11009" max="11009" width="24.42578125" style="2" customWidth="1"/>
    <col min="11010" max="11010" width="16.42578125" style="2" customWidth="1"/>
    <col min="11011" max="11011" width="15.42578125" style="2" customWidth="1"/>
    <col min="11012" max="11012" width="13.28515625" style="2" customWidth="1"/>
    <col min="11013" max="11013" width="22.85546875" style="2" customWidth="1"/>
    <col min="11014" max="11014" width="14.140625" style="2" customWidth="1"/>
    <col min="11015" max="11015" width="11.42578125" style="2"/>
    <col min="11016" max="11016" width="17.42578125" style="2" customWidth="1"/>
    <col min="11017" max="11264" width="11.42578125" style="2"/>
    <col min="11265" max="11265" width="24.42578125" style="2" customWidth="1"/>
    <col min="11266" max="11266" width="16.42578125" style="2" customWidth="1"/>
    <col min="11267" max="11267" width="15.42578125" style="2" customWidth="1"/>
    <col min="11268" max="11268" width="13.28515625" style="2" customWidth="1"/>
    <col min="11269" max="11269" width="22.85546875" style="2" customWidth="1"/>
    <col min="11270" max="11270" width="14.140625" style="2" customWidth="1"/>
    <col min="11271" max="11271" width="11.42578125" style="2"/>
    <col min="11272" max="11272" width="17.42578125" style="2" customWidth="1"/>
    <col min="11273" max="11520" width="11.42578125" style="2"/>
    <col min="11521" max="11521" width="24.42578125" style="2" customWidth="1"/>
    <col min="11522" max="11522" width="16.42578125" style="2" customWidth="1"/>
    <col min="11523" max="11523" width="15.42578125" style="2" customWidth="1"/>
    <col min="11524" max="11524" width="13.28515625" style="2" customWidth="1"/>
    <col min="11525" max="11525" width="22.85546875" style="2" customWidth="1"/>
    <col min="11526" max="11526" width="14.140625" style="2" customWidth="1"/>
    <col min="11527" max="11527" width="11.42578125" style="2"/>
    <col min="11528" max="11528" width="17.42578125" style="2" customWidth="1"/>
    <col min="11529" max="11776" width="11.42578125" style="2"/>
    <col min="11777" max="11777" width="24.42578125" style="2" customWidth="1"/>
    <col min="11778" max="11778" width="16.42578125" style="2" customWidth="1"/>
    <col min="11779" max="11779" width="15.42578125" style="2" customWidth="1"/>
    <col min="11780" max="11780" width="13.28515625" style="2" customWidth="1"/>
    <col min="11781" max="11781" width="22.85546875" style="2" customWidth="1"/>
    <col min="11782" max="11782" width="14.140625" style="2" customWidth="1"/>
    <col min="11783" max="11783" width="11.42578125" style="2"/>
    <col min="11784" max="11784" width="17.42578125" style="2" customWidth="1"/>
    <col min="11785" max="12032" width="11.42578125" style="2"/>
    <col min="12033" max="12033" width="24.42578125" style="2" customWidth="1"/>
    <col min="12034" max="12034" width="16.42578125" style="2" customWidth="1"/>
    <col min="12035" max="12035" width="15.42578125" style="2" customWidth="1"/>
    <col min="12036" max="12036" width="13.28515625" style="2" customWidth="1"/>
    <col min="12037" max="12037" width="22.85546875" style="2" customWidth="1"/>
    <col min="12038" max="12038" width="14.140625" style="2" customWidth="1"/>
    <col min="12039" max="12039" width="11.42578125" style="2"/>
    <col min="12040" max="12040" width="17.42578125" style="2" customWidth="1"/>
    <col min="12041" max="12288" width="11.42578125" style="2"/>
    <col min="12289" max="12289" width="24.42578125" style="2" customWidth="1"/>
    <col min="12290" max="12290" width="16.42578125" style="2" customWidth="1"/>
    <col min="12291" max="12291" width="15.42578125" style="2" customWidth="1"/>
    <col min="12292" max="12292" width="13.28515625" style="2" customWidth="1"/>
    <col min="12293" max="12293" width="22.85546875" style="2" customWidth="1"/>
    <col min="12294" max="12294" width="14.140625" style="2" customWidth="1"/>
    <col min="12295" max="12295" width="11.42578125" style="2"/>
    <col min="12296" max="12296" width="17.42578125" style="2" customWidth="1"/>
    <col min="12297" max="12544" width="11.42578125" style="2"/>
    <col min="12545" max="12545" width="24.42578125" style="2" customWidth="1"/>
    <col min="12546" max="12546" width="16.42578125" style="2" customWidth="1"/>
    <col min="12547" max="12547" width="15.42578125" style="2" customWidth="1"/>
    <col min="12548" max="12548" width="13.28515625" style="2" customWidth="1"/>
    <col min="12549" max="12549" width="22.85546875" style="2" customWidth="1"/>
    <col min="12550" max="12550" width="14.140625" style="2" customWidth="1"/>
    <col min="12551" max="12551" width="11.42578125" style="2"/>
    <col min="12552" max="12552" width="17.42578125" style="2" customWidth="1"/>
    <col min="12553" max="12800" width="11.42578125" style="2"/>
    <col min="12801" max="12801" width="24.42578125" style="2" customWidth="1"/>
    <col min="12802" max="12802" width="16.42578125" style="2" customWidth="1"/>
    <col min="12803" max="12803" width="15.42578125" style="2" customWidth="1"/>
    <col min="12804" max="12804" width="13.28515625" style="2" customWidth="1"/>
    <col min="12805" max="12805" width="22.85546875" style="2" customWidth="1"/>
    <col min="12806" max="12806" width="14.140625" style="2" customWidth="1"/>
    <col min="12807" max="12807" width="11.42578125" style="2"/>
    <col min="12808" max="12808" width="17.42578125" style="2" customWidth="1"/>
    <col min="12809" max="13056" width="11.42578125" style="2"/>
    <col min="13057" max="13057" width="24.42578125" style="2" customWidth="1"/>
    <col min="13058" max="13058" width="16.42578125" style="2" customWidth="1"/>
    <col min="13059" max="13059" width="15.42578125" style="2" customWidth="1"/>
    <col min="13060" max="13060" width="13.28515625" style="2" customWidth="1"/>
    <col min="13061" max="13061" width="22.85546875" style="2" customWidth="1"/>
    <col min="13062" max="13062" width="14.140625" style="2" customWidth="1"/>
    <col min="13063" max="13063" width="11.42578125" style="2"/>
    <col min="13064" max="13064" width="17.42578125" style="2" customWidth="1"/>
    <col min="13065" max="13312" width="11.42578125" style="2"/>
    <col min="13313" max="13313" width="24.42578125" style="2" customWidth="1"/>
    <col min="13314" max="13314" width="16.42578125" style="2" customWidth="1"/>
    <col min="13315" max="13315" width="15.42578125" style="2" customWidth="1"/>
    <col min="13316" max="13316" width="13.28515625" style="2" customWidth="1"/>
    <col min="13317" max="13317" width="22.85546875" style="2" customWidth="1"/>
    <col min="13318" max="13318" width="14.140625" style="2" customWidth="1"/>
    <col min="13319" max="13319" width="11.42578125" style="2"/>
    <col min="13320" max="13320" width="17.42578125" style="2" customWidth="1"/>
    <col min="13321" max="13568" width="11.42578125" style="2"/>
    <col min="13569" max="13569" width="24.42578125" style="2" customWidth="1"/>
    <col min="13570" max="13570" width="16.42578125" style="2" customWidth="1"/>
    <col min="13571" max="13571" width="15.42578125" style="2" customWidth="1"/>
    <col min="13572" max="13572" width="13.28515625" style="2" customWidth="1"/>
    <col min="13573" max="13573" width="22.85546875" style="2" customWidth="1"/>
    <col min="13574" max="13574" width="14.140625" style="2" customWidth="1"/>
    <col min="13575" max="13575" width="11.42578125" style="2"/>
    <col min="13576" max="13576" width="17.42578125" style="2" customWidth="1"/>
    <col min="13577" max="13824" width="11.42578125" style="2"/>
    <col min="13825" max="13825" width="24.42578125" style="2" customWidth="1"/>
    <col min="13826" max="13826" width="16.42578125" style="2" customWidth="1"/>
    <col min="13827" max="13827" width="15.42578125" style="2" customWidth="1"/>
    <col min="13828" max="13828" width="13.28515625" style="2" customWidth="1"/>
    <col min="13829" max="13829" width="22.85546875" style="2" customWidth="1"/>
    <col min="13830" max="13830" width="14.140625" style="2" customWidth="1"/>
    <col min="13831" max="13831" width="11.42578125" style="2"/>
    <col min="13832" max="13832" width="17.42578125" style="2" customWidth="1"/>
    <col min="13833" max="14080" width="11.42578125" style="2"/>
    <col min="14081" max="14081" width="24.42578125" style="2" customWidth="1"/>
    <col min="14082" max="14082" width="16.42578125" style="2" customWidth="1"/>
    <col min="14083" max="14083" width="15.42578125" style="2" customWidth="1"/>
    <col min="14084" max="14084" width="13.28515625" style="2" customWidth="1"/>
    <col min="14085" max="14085" width="22.85546875" style="2" customWidth="1"/>
    <col min="14086" max="14086" width="14.140625" style="2" customWidth="1"/>
    <col min="14087" max="14087" width="11.42578125" style="2"/>
    <col min="14088" max="14088" width="17.42578125" style="2" customWidth="1"/>
    <col min="14089" max="14336" width="11.42578125" style="2"/>
    <col min="14337" max="14337" width="24.42578125" style="2" customWidth="1"/>
    <col min="14338" max="14338" width="16.42578125" style="2" customWidth="1"/>
    <col min="14339" max="14339" width="15.42578125" style="2" customWidth="1"/>
    <col min="14340" max="14340" width="13.28515625" style="2" customWidth="1"/>
    <col min="14341" max="14341" width="22.85546875" style="2" customWidth="1"/>
    <col min="14342" max="14342" width="14.140625" style="2" customWidth="1"/>
    <col min="14343" max="14343" width="11.42578125" style="2"/>
    <col min="14344" max="14344" width="17.42578125" style="2" customWidth="1"/>
    <col min="14345" max="14592" width="11.42578125" style="2"/>
    <col min="14593" max="14593" width="24.42578125" style="2" customWidth="1"/>
    <col min="14594" max="14594" width="16.42578125" style="2" customWidth="1"/>
    <col min="14595" max="14595" width="15.42578125" style="2" customWidth="1"/>
    <col min="14596" max="14596" width="13.28515625" style="2" customWidth="1"/>
    <col min="14597" max="14597" width="22.85546875" style="2" customWidth="1"/>
    <col min="14598" max="14598" width="14.140625" style="2" customWidth="1"/>
    <col min="14599" max="14599" width="11.42578125" style="2"/>
    <col min="14600" max="14600" width="17.42578125" style="2" customWidth="1"/>
    <col min="14601" max="14848" width="11.42578125" style="2"/>
    <col min="14849" max="14849" width="24.42578125" style="2" customWidth="1"/>
    <col min="14850" max="14850" width="16.42578125" style="2" customWidth="1"/>
    <col min="14851" max="14851" width="15.42578125" style="2" customWidth="1"/>
    <col min="14852" max="14852" width="13.28515625" style="2" customWidth="1"/>
    <col min="14853" max="14853" width="22.85546875" style="2" customWidth="1"/>
    <col min="14854" max="14854" width="14.140625" style="2" customWidth="1"/>
    <col min="14855" max="14855" width="11.42578125" style="2"/>
    <col min="14856" max="14856" width="17.42578125" style="2" customWidth="1"/>
    <col min="14857" max="15104" width="11.42578125" style="2"/>
    <col min="15105" max="15105" width="24.42578125" style="2" customWidth="1"/>
    <col min="15106" max="15106" width="16.42578125" style="2" customWidth="1"/>
    <col min="15107" max="15107" width="15.42578125" style="2" customWidth="1"/>
    <col min="15108" max="15108" width="13.28515625" style="2" customWidth="1"/>
    <col min="15109" max="15109" width="22.85546875" style="2" customWidth="1"/>
    <col min="15110" max="15110" width="14.140625" style="2" customWidth="1"/>
    <col min="15111" max="15111" width="11.42578125" style="2"/>
    <col min="15112" max="15112" width="17.42578125" style="2" customWidth="1"/>
    <col min="15113" max="15360" width="11.42578125" style="2"/>
    <col min="15361" max="15361" width="24.42578125" style="2" customWidth="1"/>
    <col min="15362" max="15362" width="16.42578125" style="2" customWidth="1"/>
    <col min="15363" max="15363" width="15.42578125" style="2" customWidth="1"/>
    <col min="15364" max="15364" width="13.28515625" style="2" customWidth="1"/>
    <col min="15365" max="15365" width="22.85546875" style="2" customWidth="1"/>
    <col min="15366" max="15366" width="14.140625" style="2" customWidth="1"/>
    <col min="15367" max="15367" width="11.42578125" style="2"/>
    <col min="15368" max="15368" width="17.42578125" style="2" customWidth="1"/>
    <col min="15369" max="15616" width="11.42578125" style="2"/>
    <col min="15617" max="15617" width="24.42578125" style="2" customWidth="1"/>
    <col min="15618" max="15618" width="16.42578125" style="2" customWidth="1"/>
    <col min="15619" max="15619" width="15.42578125" style="2" customWidth="1"/>
    <col min="15620" max="15620" width="13.28515625" style="2" customWidth="1"/>
    <col min="15621" max="15621" width="22.85546875" style="2" customWidth="1"/>
    <col min="15622" max="15622" width="14.140625" style="2" customWidth="1"/>
    <col min="15623" max="15623" width="11.42578125" style="2"/>
    <col min="15624" max="15624" width="17.42578125" style="2" customWidth="1"/>
    <col min="15625" max="15872" width="11.42578125" style="2"/>
    <col min="15873" max="15873" width="24.42578125" style="2" customWidth="1"/>
    <col min="15874" max="15874" width="16.42578125" style="2" customWidth="1"/>
    <col min="15875" max="15875" width="15.42578125" style="2" customWidth="1"/>
    <col min="15876" max="15876" width="13.28515625" style="2" customWidth="1"/>
    <col min="15877" max="15877" width="22.85546875" style="2" customWidth="1"/>
    <col min="15878" max="15878" width="14.140625" style="2" customWidth="1"/>
    <col min="15879" max="15879" width="11.42578125" style="2"/>
    <col min="15880" max="15880" width="17.42578125" style="2" customWidth="1"/>
    <col min="15881" max="16128" width="11.42578125" style="2"/>
    <col min="16129" max="16129" width="24.42578125" style="2" customWidth="1"/>
    <col min="16130" max="16130" width="16.42578125" style="2" customWidth="1"/>
    <col min="16131" max="16131" width="15.42578125" style="2" customWidth="1"/>
    <col min="16132" max="16132" width="13.28515625" style="2" customWidth="1"/>
    <col min="16133" max="16133" width="22.85546875" style="2" customWidth="1"/>
    <col min="16134" max="16134" width="14.140625" style="2" customWidth="1"/>
    <col min="16135" max="16135" width="11.42578125" style="2"/>
    <col min="16136" max="16136" width="17.42578125" style="2" customWidth="1"/>
    <col min="16137" max="16384" width="11.42578125" style="2"/>
  </cols>
  <sheetData>
    <row r="1" spans="1:17" ht="7.5" customHeight="1" thickBot="1" x14ac:dyDescent="0.25"/>
    <row r="2" spans="1:17" ht="32.25" customHeight="1" thickBot="1" x14ac:dyDescent="0.25">
      <c r="A2" s="101" t="s">
        <v>34</v>
      </c>
      <c r="B2" s="17"/>
      <c r="C2" s="17"/>
      <c r="D2" s="17"/>
      <c r="E2" s="17"/>
      <c r="F2" s="17"/>
      <c r="G2" s="17"/>
      <c r="H2" s="17"/>
      <c r="I2" s="18"/>
      <c r="J2" s="18"/>
    </row>
    <row r="4" spans="1:17" ht="15" x14ac:dyDescent="0.25">
      <c r="A4" s="1" t="s">
        <v>48</v>
      </c>
    </row>
    <row r="5" spans="1:17" ht="15" x14ac:dyDescent="0.25">
      <c r="A5" s="3" t="s">
        <v>42</v>
      </c>
    </row>
    <row r="6" spans="1:17" ht="25.5" x14ac:dyDescent="0.2">
      <c r="A6" s="107" t="s">
        <v>41</v>
      </c>
      <c r="B6" s="39" t="s">
        <v>13</v>
      </c>
      <c r="F6" s="40" t="s">
        <v>0</v>
      </c>
      <c r="G6" s="42" t="s">
        <v>37</v>
      </c>
      <c r="M6" s="2">
        <v>1</v>
      </c>
      <c r="N6" s="2">
        <v>27808</v>
      </c>
      <c r="O6" s="105">
        <v>246388</v>
      </c>
      <c r="P6" s="2">
        <v>0</v>
      </c>
      <c r="Q6" s="2">
        <v>255</v>
      </c>
    </row>
    <row r="7" spans="1:17" x14ac:dyDescent="0.2">
      <c r="A7" s="2">
        <v>1</v>
      </c>
      <c r="B7" s="4">
        <v>27808</v>
      </c>
      <c r="F7" s="41">
        <v>1</v>
      </c>
      <c r="G7" s="43">
        <v>15</v>
      </c>
      <c r="M7" s="2">
        <v>2</v>
      </c>
      <c r="N7" s="2">
        <v>3653</v>
      </c>
      <c r="O7" s="105">
        <v>246006</v>
      </c>
      <c r="P7" s="2">
        <v>28</v>
      </c>
      <c r="Q7" s="2">
        <v>255</v>
      </c>
    </row>
    <row r="8" spans="1:17" x14ac:dyDescent="0.2">
      <c r="A8" s="2">
        <v>2</v>
      </c>
      <c r="B8" s="4">
        <v>2524</v>
      </c>
      <c r="F8" s="19"/>
      <c r="G8" s="20" t="s">
        <v>6</v>
      </c>
      <c r="H8" s="33">
        <f>G7*F7</f>
        <v>15</v>
      </c>
      <c r="I8" s="21" t="str">
        <f>G6</f>
        <v>meses</v>
      </c>
      <c r="M8" s="2">
        <v>3</v>
      </c>
      <c r="N8" s="2">
        <v>2524</v>
      </c>
      <c r="O8" s="105">
        <v>253864</v>
      </c>
      <c r="P8" s="2">
        <v>28</v>
      </c>
      <c r="Q8" s="2">
        <v>255</v>
      </c>
    </row>
    <row r="9" spans="1:17" x14ac:dyDescent="0.2">
      <c r="A9" s="2">
        <v>3</v>
      </c>
      <c r="B9" s="4">
        <v>3653</v>
      </c>
      <c r="M9" s="2">
        <v>4</v>
      </c>
      <c r="N9" s="2">
        <v>27975</v>
      </c>
      <c r="O9" s="105">
        <v>249661</v>
      </c>
      <c r="P9" s="2">
        <v>0</v>
      </c>
      <c r="Q9" s="2">
        <v>255</v>
      </c>
    </row>
    <row r="10" spans="1:17" ht="38.25" x14ac:dyDescent="0.2">
      <c r="D10" s="38" t="s">
        <v>13</v>
      </c>
      <c r="E10" s="29" t="s">
        <v>14</v>
      </c>
      <c r="F10" s="45"/>
      <c r="G10" s="46"/>
      <c r="H10" s="29" t="s">
        <v>15</v>
      </c>
      <c r="I10" s="7"/>
      <c r="M10" s="2">
        <v>5</v>
      </c>
      <c r="N10" s="2">
        <v>4490</v>
      </c>
      <c r="O10" s="105">
        <v>254243</v>
      </c>
      <c r="P10" s="2">
        <v>64</v>
      </c>
      <c r="Q10" s="2">
        <v>255</v>
      </c>
    </row>
    <row r="11" spans="1:17" x14ac:dyDescent="0.2">
      <c r="C11" s="5" t="s">
        <v>7</v>
      </c>
      <c r="D11" s="6">
        <f>B7</f>
        <v>27808</v>
      </c>
      <c r="E11" s="34">
        <f>H8</f>
        <v>15</v>
      </c>
      <c r="F11" s="7" t="str">
        <f>G6</f>
        <v>meses</v>
      </c>
      <c r="H11" s="8">
        <f>G7-E11</f>
        <v>0</v>
      </c>
      <c r="I11" s="6" t="str">
        <f>G6</f>
        <v>meses</v>
      </c>
      <c r="M11" s="2">
        <v>6</v>
      </c>
      <c r="N11" s="2">
        <v>6877</v>
      </c>
      <c r="O11" s="105">
        <v>246944</v>
      </c>
      <c r="P11" s="2">
        <v>0</v>
      </c>
      <c r="Q11" s="2">
        <v>255</v>
      </c>
    </row>
    <row r="12" spans="1:17" x14ac:dyDescent="0.2">
      <c r="C12" s="30" t="s">
        <v>39</v>
      </c>
      <c r="D12" s="6">
        <f>B8</f>
        <v>2524</v>
      </c>
      <c r="E12" s="32">
        <f>D12*E11/D11</f>
        <v>1.3614787111622555</v>
      </c>
      <c r="F12" s="7" t="str">
        <f>G6</f>
        <v>meses</v>
      </c>
      <c r="H12" s="32">
        <f>G7-E12</f>
        <v>13.638521288837744</v>
      </c>
      <c r="I12" s="6" t="str">
        <f>G6</f>
        <v>meses</v>
      </c>
    </row>
    <row r="13" spans="1:17" x14ac:dyDescent="0.2">
      <c r="C13" s="30" t="s">
        <v>40</v>
      </c>
      <c r="D13" s="6">
        <f>B9</f>
        <v>3653</v>
      </c>
      <c r="E13" s="32">
        <f>D13*E11/D11</f>
        <v>1.9704761219792866</v>
      </c>
      <c r="F13" s="7" t="str">
        <f>G6</f>
        <v>meses</v>
      </c>
      <c r="H13" s="32">
        <f>G7-E13</f>
        <v>13.029523878020713</v>
      </c>
      <c r="I13" s="8" t="str">
        <f>G6</f>
        <v>meses</v>
      </c>
    </row>
    <row r="14" spans="1:17" x14ac:dyDescent="0.2">
      <c r="I14" s="9"/>
    </row>
    <row r="15" spans="1:17" x14ac:dyDescent="0.2">
      <c r="E15" s="10" t="s">
        <v>1</v>
      </c>
      <c r="F15" s="35">
        <f>E13-E12</f>
        <v>0.60899741081703107</v>
      </c>
      <c r="G15" s="11" t="str">
        <f>F12</f>
        <v>meses</v>
      </c>
      <c r="H15" s="11" t="s">
        <v>2</v>
      </c>
      <c r="I15" s="36">
        <f>G7</f>
        <v>15</v>
      </c>
      <c r="J15" s="12" t="str">
        <f>G6</f>
        <v>meses</v>
      </c>
    </row>
    <row r="16" spans="1:17" x14ac:dyDescent="0.2">
      <c r="E16" s="13"/>
      <c r="F16" s="44">
        <f>F15*365.25/12</f>
        <v>18.536358691743384</v>
      </c>
      <c r="G16" s="22" t="s">
        <v>3</v>
      </c>
      <c r="H16" s="14" t="s">
        <v>4</v>
      </c>
      <c r="I16" s="37">
        <f>I15*365.25</f>
        <v>5478.75</v>
      </c>
      <c r="J16" s="15" t="s">
        <v>33</v>
      </c>
    </row>
    <row r="17" spans="1:11" ht="13.5" thickBot="1" x14ac:dyDescent="0.25"/>
    <row r="18" spans="1:11" ht="29.25" customHeight="1" thickBot="1" x14ac:dyDescent="0.25">
      <c r="A18" s="163" t="s">
        <v>36</v>
      </c>
      <c r="B18" s="164"/>
      <c r="C18" s="164"/>
      <c r="D18" s="164"/>
      <c r="E18" s="164"/>
      <c r="F18" s="165"/>
      <c r="G18" s="110"/>
      <c r="H18" s="110"/>
      <c r="I18" s="111"/>
      <c r="J18" s="110"/>
      <c r="K18" s="110"/>
    </row>
    <row r="19" spans="1:11" ht="38.25" x14ac:dyDescent="0.2">
      <c r="A19" s="23"/>
      <c r="B19" s="112" t="str">
        <f>C12</f>
        <v>Tto estándar + Empaglifozina, n= 1863</v>
      </c>
      <c r="C19" s="112" t="str">
        <f>C13</f>
        <v>Tto estándar + Placebo, n= 1867</v>
      </c>
      <c r="D19" s="113"/>
      <c r="E19" s="113"/>
      <c r="F19" s="113"/>
      <c r="G19" s="110"/>
      <c r="H19" s="113"/>
      <c r="I19" s="113"/>
      <c r="J19" s="113"/>
      <c r="K19" s="113"/>
    </row>
    <row r="20" spans="1:11" ht="25.5" x14ac:dyDescent="0.2">
      <c r="A20" s="24" t="s">
        <v>8</v>
      </c>
      <c r="B20" s="114" t="s">
        <v>9</v>
      </c>
      <c r="C20" s="115" t="s">
        <v>9</v>
      </c>
      <c r="D20" s="114" t="s">
        <v>5</v>
      </c>
      <c r="E20" s="113"/>
      <c r="F20" s="114" t="s">
        <v>5</v>
      </c>
      <c r="G20" s="110"/>
      <c r="H20" s="110"/>
      <c r="I20" s="111"/>
      <c r="J20" s="110"/>
      <c r="K20" s="110"/>
    </row>
    <row r="21" spans="1:11" x14ac:dyDescent="0.2">
      <c r="A21" s="25" t="str">
        <f>CONCATENATE(G7," ",G6)</f>
        <v>15 meses</v>
      </c>
      <c r="B21" s="116" t="str">
        <f>F12</f>
        <v>meses</v>
      </c>
      <c r="C21" s="117" t="str">
        <f>F12</f>
        <v>meses</v>
      </c>
      <c r="D21" s="116" t="str">
        <f>G15</f>
        <v>meses</v>
      </c>
      <c r="E21" s="110"/>
      <c r="F21" s="116" t="str">
        <f>G16</f>
        <v>días</v>
      </c>
      <c r="G21" s="110"/>
      <c r="H21" s="110"/>
      <c r="I21" s="110"/>
      <c r="J21" s="110"/>
      <c r="K21" s="110"/>
    </row>
    <row r="22" spans="1:11" s="27" customFormat="1" x14ac:dyDescent="0.2">
      <c r="A22" s="26"/>
      <c r="B22" s="113"/>
      <c r="C22" s="113"/>
      <c r="D22" s="113"/>
      <c r="E22" s="118"/>
      <c r="F22" s="113"/>
      <c r="G22" s="118"/>
      <c r="H22" s="118"/>
      <c r="I22" s="118"/>
      <c r="J22" s="118"/>
      <c r="K22" s="118"/>
    </row>
    <row r="23" spans="1:11" x14ac:dyDescent="0.2">
      <c r="A23" s="119" t="str">
        <f>A6</f>
        <v>[MorCV u Hosp InsCar]</v>
      </c>
      <c r="B23" s="120">
        <f>E12</f>
        <v>1.3614787111622555</v>
      </c>
      <c r="C23" s="120">
        <f>E13</f>
        <v>1.9704761219792866</v>
      </c>
      <c r="D23" s="120">
        <f>F15</f>
        <v>0.60899741081703107</v>
      </c>
      <c r="E23" s="110"/>
      <c r="F23" s="121">
        <f>F16</f>
        <v>18.536358691743384</v>
      </c>
      <c r="G23" s="110"/>
      <c r="H23" s="110"/>
      <c r="I23" s="110"/>
      <c r="J23" s="110"/>
      <c r="K23" s="110"/>
    </row>
    <row r="24" spans="1:11" ht="8.25" customHeight="1" x14ac:dyDescent="0.2">
      <c r="A24" s="122"/>
      <c r="B24" s="123"/>
      <c r="C24" s="123"/>
      <c r="D24" s="123"/>
      <c r="E24" s="110"/>
      <c r="F24" s="124"/>
      <c r="G24" s="110"/>
      <c r="H24" s="110"/>
      <c r="I24" s="110"/>
      <c r="J24" s="110"/>
      <c r="K24" s="110"/>
    </row>
    <row r="25" spans="1:11" ht="27" customHeight="1" x14ac:dyDescent="0.2">
      <c r="A25" s="166" t="s">
        <v>35</v>
      </c>
      <c r="B25" s="167"/>
      <c r="C25" s="167"/>
      <c r="D25" s="167"/>
      <c r="E25" s="167"/>
      <c r="F25" s="168"/>
      <c r="G25" s="110"/>
      <c r="H25" s="110"/>
      <c r="I25" s="110"/>
      <c r="J25" s="110"/>
      <c r="K25" s="110"/>
    </row>
    <row r="26" spans="1:11" x14ac:dyDescent="0.2">
      <c r="A26" s="110"/>
      <c r="B26" s="110"/>
      <c r="C26" s="110"/>
      <c r="D26" s="110"/>
      <c r="E26" s="110"/>
      <c r="F26" s="110"/>
      <c r="G26" s="174" t="s">
        <v>44</v>
      </c>
      <c r="H26" s="125" t="str">
        <f>F11</f>
        <v>meses</v>
      </c>
      <c r="I26" s="110"/>
      <c r="J26" s="110"/>
      <c r="K26" s="125" t="s">
        <v>3</v>
      </c>
    </row>
    <row r="27" spans="1:11" x14ac:dyDescent="0.2">
      <c r="A27" s="110"/>
      <c r="B27" s="110"/>
      <c r="C27" s="110"/>
      <c r="D27" s="110"/>
      <c r="E27" s="110"/>
      <c r="F27" s="110"/>
      <c r="G27" s="126" t="s">
        <v>10</v>
      </c>
      <c r="H27" s="127">
        <f>B23</f>
        <v>1.3614787111622555</v>
      </c>
      <c r="I27" s="128">
        <f>H27/H30</f>
        <v>9.0765247410817027E-2</v>
      </c>
      <c r="J27" s="110"/>
      <c r="K27" s="129">
        <f>H27*365.25/12</f>
        <v>41.440008271001155</v>
      </c>
    </row>
    <row r="28" spans="1:11" x14ac:dyDescent="0.2">
      <c r="A28" s="110"/>
      <c r="B28" s="110"/>
      <c r="C28" s="110"/>
      <c r="D28" s="110"/>
      <c r="E28" s="110"/>
      <c r="F28" s="130"/>
      <c r="G28" s="131" t="s">
        <v>12</v>
      </c>
      <c r="H28" s="132">
        <f>C23-B23</f>
        <v>0.60899741081703107</v>
      </c>
      <c r="I28" s="133">
        <f>H28/H30</f>
        <v>4.0599827387802073E-2</v>
      </c>
      <c r="J28" s="110"/>
      <c r="K28" s="134">
        <f>H28*365.25/12</f>
        <v>18.536358691743384</v>
      </c>
    </row>
    <row r="29" spans="1:11" x14ac:dyDescent="0.2">
      <c r="A29" s="110"/>
      <c r="B29" s="110"/>
      <c r="C29" s="110"/>
      <c r="D29" s="110"/>
      <c r="E29" s="110"/>
      <c r="F29" s="110"/>
      <c r="G29" s="135" t="s">
        <v>11</v>
      </c>
      <c r="H29" s="136">
        <f>H13</f>
        <v>13.029523878020713</v>
      </c>
      <c r="I29" s="137">
        <f>H29/H30</f>
        <v>0.86863492520138086</v>
      </c>
      <c r="J29" s="110"/>
      <c r="K29" s="138">
        <f>H29*365.25/12</f>
        <v>396.58613303725542</v>
      </c>
    </row>
    <row r="30" spans="1:11" x14ac:dyDescent="0.2">
      <c r="A30" s="110"/>
      <c r="B30" s="110"/>
      <c r="C30" s="110"/>
      <c r="D30" s="110"/>
      <c r="E30" s="110"/>
      <c r="F30" s="110"/>
      <c r="G30" s="110"/>
      <c r="H30" s="139">
        <f>SUM(H27:H29)</f>
        <v>15</v>
      </c>
      <c r="I30" s="110"/>
      <c r="J30" s="110"/>
      <c r="K30" s="140">
        <f>H30*365.25/12</f>
        <v>456.5625</v>
      </c>
    </row>
    <row r="31" spans="1:11" x14ac:dyDescent="0.2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</row>
    <row r="32" spans="1:11" x14ac:dyDescent="0.2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</row>
    <row r="33" spans="1:11" x14ac:dyDescent="0.2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</row>
    <row r="34" spans="1:11" x14ac:dyDescent="0.2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</row>
    <row r="35" spans="1:11" x14ac:dyDescent="0.2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</row>
    <row r="36" spans="1:11" x14ac:dyDescent="0.2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</row>
    <row r="37" spans="1:11" x14ac:dyDescent="0.2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</row>
    <row r="38" spans="1:11" x14ac:dyDescent="0.2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</row>
    <row r="39" spans="1:11" x14ac:dyDescent="0.2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1" x14ac:dyDescent="0.2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x14ac:dyDescent="0.2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</row>
    <row r="42" spans="1:11" x14ac:dyDescent="0.2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</row>
    <row r="43" spans="1:11" x14ac:dyDescent="0.2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</row>
    <row r="44" spans="1:11" x14ac:dyDescent="0.2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</row>
    <row r="45" spans="1:11" x14ac:dyDescent="0.2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</row>
    <row r="46" spans="1:11" x14ac:dyDescent="0.2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</row>
    <row r="47" spans="1:11" x14ac:dyDescent="0.2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</row>
    <row r="48" spans="1:11" x14ac:dyDescent="0.2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</row>
    <row r="49" spans="1:11" x14ac:dyDescent="0.2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</row>
    <row r="50" spans="1:11" x14ac:dyDescent="0.2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</row>
    <row r="51" spans="1:11" x14ac:dyDescent="0.2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</row>
    <row r="52" spans="1:11" x14ac:dyDescent="0.2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</row>
  </sheetData>
  <mergeCells count="2">
    <mergeCell ref="A18:F18"/>
    <mergeCell ref="A25:F2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4"/>
  <sheetViews>
    <sheetView tabSelected="1" topLeftCell="A4" zoomScaleNormal="100" workbookViewId="0">
      <selection activeCell="N10" sqref="N10"/>
    </sheetView>
  </sheetViews>
  <sheetFormatPr baseColWidth="10" defaultRowHeight="15" x14ac:dyDescent="0.25"/>
  <cols>
    <col min="1" max="1" width="12.28515625" customWidth="1"/>
    <col min="3" max="4" width="10.5703125" customWidth="1"/>
    <col min="5" max="5" width="5.28515625" customWidth="1"/>
    <col min="6" max="6" width="3.7109375" customWidth="1"/>
    <col min="7" max="13" width="3.28515625" customWidth="1"/>
    <col min="14" max="22" width="3.28515625" style="49" customWidth="1"/>
    <col min="23" max="38" width="3.28515625" customWidth="1"/>
    <col min="39" max="39" width="9" customWidth="1"/>
  </cols>
  <sheetData>
    <row r="1" spans="1:41" hidden="1" x14ac:dyDescent="0.25">
      <c r="A1" s="48" t="str">
        <f>B7</f>
        <v>meses</v>
      </c>
      <c r="B1" s="48" t="s">
        <v>17</v>
      </c>
      <c r="C1" s="48" t="s">
        <v>18</v>
      </c>
      <c r="D1" s="48" t="s">
        <v>19</v>
      </c>
      <c r="E1" s="48"/>
      <c r="F1" s="48"/>
      <c r="N1"/>
      <c r="O1"/>
      <c r="P1"/>
      <c r="Q1"/>
      <c r="R1"/>
    </row>
    <row r="2" spans="1:41" hidden="1" x14ac:dyDescent="0.25">
      <c r="A2" s="48" t="s">
        <v>20</v>
      </c>
      <c r="B2" s="48" t="s">
        <v>21</v>
      </c>
      <c r="C2" s="48" t="s">
        <v>22</v>
      </c>
      <c r="D2" s="48" t="s">
        <v>23</v>
      </c>
      <c r="E2" s="48" t="str">
        <f>CONCATENATE(B2," ",B5," ",C2," ",B11," ",B7)</f>
        <v>puede representarse llegando los 19 pacientes, a los 15 meses</v>
      </c>
      <c r="F2" s="48"/>
      <c r="G2" s="50" t="str">
        <f>CONCATENATE(A2," ",E2,D2)</f>
        <v>NO puede representarse llegando los 19 pacientes, a los 15 meses, pues habría que recortar o ampliar los tiempos respectivos de uno o más pacientes "libres de evento" o "con evento"</v>
      </c>
      <c r="N2"/>
      <c r="O2"/>
      <c r="P2"/>
      <c r="Q2"/>
      <c r="R2"/>
    </row>
    <row r="3" spans="1:41" hidden="1" x14ac:dyDescent="0.25">
      <c r="A3" s="51"/>
      <c r="C3" s="51"/>
      <c r="D3" s="51"/>
      <c r="E3" s="51"/>
      <c r="F3" s="51"/>
      <c r="G3" s="51"/>
      <c r="H3" s="51"/>
      <c r="I3" s="51"/>
      <c r="J3" s="52"/>
      <c r="N3"/>
      <c r="O3"/>
      <c r="P3"/>
      <c r="Q3"/>
      <c r="R3"/>
    </row>
    <row r="4" spans="1:41" ht="24" customHeight="1" x14ac:dyDescent="0.25">
      <c r="A4" s="109" t="s">
        <v>50</v>
      </c>
      <c r="D4" s="51"/>
      <c r="E4" s="51"/>
      <c r="F4" s="51"/>
      <c r="G4" s="51"/>
      <c r="H4" s="1"/>
      <c r="I4" s="51"/>
      <c r="J4" s="52"/>
      <c r="N4"/>
      <c r="O4"/>
      <c r="P4"/>
      <c r="Q4"/>
      <c r="R4"/>
    </row>
    <row r="5" spans="1:41" ht="25.5" x14ac:dyDescent="0.25">
      <c r="A5" s="149" t="s">
        <v>45</v>
      </c>
      <c r="B5" s="53">
        <f>E5+D5+C5</f>
        <v>19</v>
      </c>
      <c r="C5" s="54">
        <v>3</v>
      </c>
      <c r="D5" s="55">
        <v>1</v>
      </c>
      <c r="E5" s="56">
        <v>15</v>
      </c>
      <c r="G5" s="51"/>
      <c r="H5" s="1" t="s">
        <v>48</v>
      </c>
      <c r="I5" s="51"/>
      <c r="J5" s="51"/>
      <c r="N5"/>
      <c r="O5"/>
      <c r="P5"/>
      <c r="Q5"/>
      <c r="R5"/>
    </row>
    <row r="6" spans="1:41" ht="17.25" customHeight="1" x14ac:dyDescent="0.25">
      <c r="A6" s="51"/>
      <c r="C6" s="57"/>
      <c r="D6" s="58"/>
      <c r="E6" s="59"/>
      <c r="F6" s="51"/>
      <c r="G6" s="51"/>
      <c r="H6" s="3" t="s">
        <v>42</v>
      </c>
      <c r="I6" s="51"/>
      <c r="J6" s="51"/>
      <c r="N6"/>
      <c r="O6"/>
      <c r="P6"/>
      <c r="Q6"/>
      <c r="R6"/>
    </row>
    <row r="7" spans="1:41" ht="39.75" customHeight="1" x14ac:dyDescent="0.25">
      <c r="A7" s="150" t="s">
        <v>44</v>
      </c>
      <c r="B7" s="60" t="s">
        <v>37</v>
      </c>
      <c r="C7" s="61" t="str">
        <f>CONCATENATE(A1," ",B1," ",B5," ",C1)</f>
        <v>meses de los 19 del grupo Interv</v>
      </c>
      <c r="D7" s="61" t="str">
        <f>CONCATENATE(A1," ",B1," ",B5," ",D1)</f>
        <v>meses de los 19 del grupo Contr</v>
      </c>
      <c r="E7" s="51"/>
      <c r="F7" s="51"/>
      <c r="G7" s="51"/>
      <c r="H7" s="51"/>
      <c r="I7" s="51"/>
      <c r="J7" s="51"/>
      <c r="N7"/>
      <c r="O7"/>
      <c r="P7"/>
      <c r="Q7"/>
      <c r="R7"/>
    </row>
    <row r="8" spans="1:41" ht="26.25" x14ac:dyDescent="0.25">
      <c r="A8" s="62" t="s">
        <v>10</v>
      </c>
      <c r="B8" s="63">
        <v>1.4445040214477212</v>
      </c>
      <c r="C8" s="161">
        <f>B8*B5</f>
        <v>27.445576407506703</v>
      </c>
      <c r="D8" s="169">
        <f>(B8+B9)*B5</f>
        <v>42.036353887399464</v>
      </c>
      <c r="E8" s="65"/>
      <c r="F8" s="65"/>
      <c r="G8" s="66"/>
      <c r="H8" s="51"/>
      <c r="I8" s="51"/>
      <c r="J8" s="51"/>
      <c r="N8"/>
      <c r="O8"/>
      <c r="P8"/>
      <c r="Q8"/>
      <c r="R8"/>
    </row>
    <row r="9" spans="1:41" ht="26.25" x14ac:dyDescent="0.25">
      <c r="A9" s="67" t="s">
        <v>12</v>
      </c>
      <c r="B9" s="68">
        <v>0.76793565683646126</v>
      </c>
      <c r="C9" s="170">
        <f>(B10+B9)*B5</f>
        <v>257.55442359249332</v>
      </c>
      <c r="D9" s="169"/>
      <c r="E9" s="58"/>
      <c r="F9" s="69"/>
      <c r="G9" s="66"/>
      <c r="H9" s="51"/>
      <c r="I9" s="51"/>
      <c r="J9" s="51"/>
      <c r="N9"/>
      <c r="O9"/>
      <c r="P9"/>
      <c r="Q9"/>
      <c r="R9"/>
    </row>
    <row r="10" spans="1:41" ht="26.25" x14ac:dyDescent="0.25">
      <c r="A10" s="70" t="s">
        <v>11</v>
      </c>
      <c r="B10" s="71">
        <v>12.787560321715818</v>
      </c>
      <c r="C10" s="170"/>
      <c r="D10" s="72">
        <f>B10*B5</f>
        <v>242.96364611260054</v>
      </c>
      <c r="E10" s="57"/>
      <c r="F10" s="69"/>
      <c r="G10" s="73"/>
      <c r="H10" s="51"/>
      <c r="I10" s="51"/>
      <c r="J10" s="51"/>
      <c r="N10"/>
      <c r="O10"/>
      <c r="P10"/>
      <c r="Q10"/>
      <c r="R10"/>
    </row>
    <row r="11" spans="1:41" x14ac:dyDescent="0.25">
      <c r="A11" s="5"/>
      <c r="B11" s="74">
        <v>15</v>
      </c>
      <c r="C11" s="75">
        <f>C8+C9</f>
        <v>285</v>
      </c>
      <c r="D11" s="75">
        <f>D8+D10</f>
        <v>285</v>
      </c>
      <c r="E11" s="76"/>
      <c r="F11" s="76"/>
      <c r="G11" s="76"/>
      <c r="H11" s="51"/>
      <c r="I11" s="51"/>
      <c r="J11" s="51"/>
      <c r="N11"/>
      <c r="O11"/>
      <c r="P11"/>
      <c r="Q11"/>
      <c r="R11"/>
    </row>
    <row r="12" spans="1:41" ht="9" customHeight="1" x14ac:dyDescent="0.25">
      <c r="A12" s="51"/>
      <c r="B12" s="51"/>
      <c r="C12" s="51"/>
      <c r="D12" s="51"/>
      <c r="E12" s="51"/>
      <c r="F12" s="51"/>
      <c r="G12" s="51"/>
      <c r="H12" s="51"/>
      <c r="I12" s="51"/>
      <c r="J12" s="51"/>
      <c r="N12"/>
      <c r="O12"/>
      <c r="P12"/>
      <c r="Q12"/>
      <c r="R12"/>
    </row>
    <row r="13" spans="1:41" x14ac:dyDescent="0.25">
      <c r="A13" s="51"/>
      <c r="B13" s="51"/>
      <c r="C13" s="47">
        <f>(E5+D5)*B11</f>
        <v>240</v>
      </c>
      <c r="D13" s="47">
        <f>E5*B11</f>
        <v>225</v>
      </c>
      <c r="E13" s="51"/>
      <c r="F13" s="77" t="s">
        <v>25</v>
      </c>
      <c r="G13" s="51"/>
      <c r="H13" s="51"/>
      <c r="I13" s="51"/>
      <c r="J13" s="51"/>
      <c r="N13"/>
      <c r="O13"/>
      <c r="P13"/>
      <c r="Q13"/>
      <c r="R13"/>
    </row>
    <row r="14" spans="1:41" ht="36" customHeight="1" x14ac:dyDescent="0.25">
      <c r="A14" s="171" t="s">
        <v>26</v>
      </c>
      <c r="B14" s="171"/>
      <c r="C14" s="78">
        <f>C9-C13</f>
        <v>17.554423592493322</v>
      </c>
      <c r="D14" s="78">
        <f>D10-D13</f>
        <v>17.963646112600543</v>
      </c>
      <c r="F14" s="172" t="str">
        <f>IF((AND(((B9+B10)/B11)&gt;((D5+E5)/B5),(B10/B11)&gt;(E5/B5))),E2,G2)</f>
        <v>puede representarse llegando los 19 pacientes, a los 15 meses</v>
      </c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</row>
    <row r="15" spans="1:41" ht="18.75" customHeight="1" thickBot="1" x14ac:dyDescent="0.3">
      <c r="A15" s="79"/>
      <c r="B15" s="79"/>
      <c r="C15" s="79"/>
      <c r="D15" s="79"/>
      <c r="N15"/>
      <c r="O15"/>
      <c r="P15"/>
      <c r="Q15"/>
      <c r="R15" s="80"/>
    </row>
    <row r="16" spans="1:41" ht="17.25" customHeight="1" thickBot="1" x14ac:dyDescent="0.3">
      <c r="A16" s="106" t="s">
        <v>38</v>
      </c>
      <c r="B16" s="100"/>
      <c r="C16" s="144"/>
      <c r="G16" s="81" t="s">
        <v>46</v>
      </c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0"/>
      <c r="V16" s="80"/>
      <c r="W16" s="81" t="s">
        <v>27</v>
      </c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0"/>
      <c r="AL16" s="80"/>
      <c r="AM16" s="80"/>
      <c r="AN16" s="80"/>
      <c r="AO16" s="80"/>
    </row>
    <row r="17" spans="1:41" x14ac:dyDescent="0.25">
      <c r="A17" s="51" t="s">
        <v>39</v>
      </c>
      <c r="G17" s="81" t="s">
        <v>47</v>
      </c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/>
      <c r="W17" s="81" t="s">
        <v>47</v>
      </c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L17" s="49"/>
      <c r="AM17" s="49"/>
      <c r="AN17" s="49"/>
      <c r="AO17" s="49"/>
    </row>
    <row r="18" spans="1:41" x14ac:dyDescent="0.25">
      <c r="A18" s="51" t="s">
        <v>40</v>
      </c>
      <c r="F18" s="49"/>
      <c r="G18" s="151">
        <v>1</v>
      </c>
      <c r="H18" s="151">
        <v>2</v>
      </c>
      <c r="I18" s="151">
        <v>3</v>
      </c>
      <c r="J18" s="151">
        <v>4</v>
      </c>
      <c r="K18" s="151">
        <v>5</v>
      </c>
      <c r="L18" s="151">
        <v>6</v>
      </c>
      <c r="M18" s="151">
        <v>7</v>
      </c>
      <c r="N18" s="151">
        <v>8</v>
      </c>
      <c r="O18" s="151">
        <v>9</v>
      </c>
      <c r="P18" s="151">
        <v>10</v>
      </c>
      <c r="Q18" s="151">
        <v>11</v>
      </c>
      <c r="R18" s="151">
        <v>12</v>
      </c>
      <c r="S18" s="151">
        <v>13</v>
      </c>
      <c r="T18" s="151">
        <v>14</v>
      </c>
      <c r="U18" s="151">
        <v>15</v>
      </c>
      <c r="V18" s="152"/>
      <c r="W18" s="151">
        <v>1</v>
      </c>
      <c r="X18" s="151">
        <v>2</v>
      </c>
      <c r="Y18" s="151">
        <v>3</v>
      </c>
      <c r="Z18" s="151">
        <v>4</v>
      </c>
      <c r="AA18" s="151">
        <v>5</v>
      </c>
      <c r="AB18" s="151">
        <v>6</v>
      </c>
      <c r="AC18" s="151">
        <v>7</v>
      </c>
      <c r="AD18" s="151">
        <v>8</v>
      </c>
      <c r="AE18" s="151">
        <v>9</v>
      </c>
      <c r="AF18" s="151">
        <v>10</v>
      </c>
      <c r="AG18" s="151">
        <v>11</v>
      </c>
      <c r="AH18" s="151">
        <v>12</v>
      </c>
      <c r="AI18" s="151">
        <v>13</v>
      </c>
      <c r="AJ18" s="151">
        <v>14</v>
      </c>
      <c r="AK18" s="151">
        <v>15</v>
      </c>
      <c r="AL18" s="49"/>
      <c r="AM18" s="49"/>
      <c r="AN18" s="49"/>
      <c r="AO18" s="49"/>
    </row>
    <row r="19" spans="1:41" x14ac:dyDescent="0.25">
      <c r="E19" s="82" t="s">
        <v>28</v>
      </c>
      <c r="F19" s="153">
        <v>19</v>
      </c>
      <c r="G19" s="85"/>
      <c r="H19" s="85"/>
      <c r="I19" s="85"/>
      <c r="J19" s="85"/>
      <c r="K19" s="85"/>
      <c r="L19" s="85"/>
      <c r="M19" s="86"/>
      <c r="N19" s="86"/>
      <c r="O19" s="86"/>
      <c r="P19" s="86"/>
      <c r="Q19" s="86"/>
      <c r="R19" s="86"/>
      <c r="S19" s="86"/>
      <c r="T19" s="86"/>
      <c r="U19" s="86"/>
      <c r="W19" s="85"/>
      <c r="X19" s="85"/>
      <c r="Y19" s="85"/>
      <c r="Z19" s="85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153">
        <v>19</v>
      </c>
      <c r="AM19" s="83" t="s">
        <v>28</v>
      </c>
      <c r="AN19" s="84"/>
      <c r="AO19" s="84"/>
    </row>
    <row r="20" spans="1:41" x14ac:dyDescent="0.25">
      <c r="F20" s="153">
        <v>18</v>
      </c>
      <c r="G20" s="85"/>
      <c r="H20" s="85"/>
      <c r="I20" s="85"/>
      <c r="J20" s="85"/>
      <c r="K20" s="85"/>
      <c r="L20" s="85"/>
      <c r="M20" s="86"/>
      <c r="N20" s="86"/>
      <c r="O20" s="86"/>
      <c r="P20" s="86"/>
      <c r="Q20" s="86"/>
      <c r="R20" s="86"/>
      <c r="S20" s="86"/>
      <c r="T20" s="86"/>
      <c r="U20" s="86"/>
      <c r="V20"/>
      <c r="W20" s="85"/>
      <c r="X20" s="85"/>
      <c r="Y20" s="85"/>
      <c r="Z20" s="85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153">
        <v>18</v>
      </c>
      <c r="AM20" s="84"/>
      <c r="AN20" s="84"/>
      <c r="AO20" s="84"/>
    </row>
    <row r="21" spans="1:41" ht="15.75" thickBot="1" x14ac:dyDescent="0.3">
      <c r="F21" s="153">
        <v>17</v>
      </c>
      <c r="G21" s="85"/>
      <c r="H21" s="85"/>
      <c r="I21" s="85"/>
      <c r="J21" s="85"/>
      <c r="K21" s="85"/>
      <c r="L21" s="85"/>
      <c r="M21" s="86"/>
      <c r="N21" s="86"/>
      <c r="O21" s="86"/>
      <c r="P21" s="86"/>
      <c r="Q21" s="86"/>
      <c r="R21" s="86"/>
      <c r="S21" s="86"/>
      <c r="T21" s="86"/>
      <c r="U21" s="86"/>
      <c r="W21" s="85"/>
      <c r="X21" s="85"/>
      <c r="Y21" s="85"/>
      <c r="Z21" s="85"/>
      <c r="AA21" s="85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153">
        <v>17</v>
      </c>
      <c r="AM21" s="84"/>
      <c r="AN21" s="84"/>
      <c r="AO21" s="84"/>
    </row>
    <row r="22" spans="1:41" ht="15.75" x14ac:dyDescent="0.25">
      <c r="A22" s="88" t="s">
        <v>43</v>
      </c>
      <c r="B22" s="89"/>
      <c r="C22" s="89"/>
      <c r="D22" s="90"/>
      <c r="F22" s="154">
        <v>16</v>
      </c>
      <c r="G22" s="155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W22" s="155"/>
      <c r="X22" s="156"/>
      <c r="Y22" s="156"/>
      <c r="Z22" s="156"/>
      <c r="AA22" s="15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157">
        <v>16</v>
      </c>
      <c r="AM22" s="84"/>
      <c r="AN22" s="84"/>
      <c r="AO22" s="84"/>
    </row>
    <row r="23" spans="1:41" x14ac:dyDescent="0.25">
      <c r="A23" s="91" t="s">
        <v>29</v>
      </c>
      <c r="B23" s="92" t="s">
        <v>30</v>
      </c>
      <c r="C23" s="92" t="s">
        <v>31</v>
      </c>
      <c r="D23" s="93" t="s">
        <v>24</v>
      </c>
      <c r="F23" s="87">
        <v>15</v>
      </c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7">
        <v>15</v>
      </c>
      <c r="AM23" s="84"/>
      <c r="AN23" s="84"/>
      <c r="AO23" s="84"/>
    </row>
    <row r="24" spans="1:41" x14ac:dyDescent="0.25">
      <c r="A24" s="94">
        <v>0.1303</v>
      </c>
      <c r="B24" s="103">
        <v>0.1832</v>
      </c>
      <c r="C24" s="95">
        <f>B24-A24</f>
        <v>5.2900000000000003E-2</v>
      </c>
      <c r="D24" s="104">
        <f>1/C24</f>
        <v>18.903591682419659</v>
      </c>
      <c r="F24" s="87">
        <v>14</v>
      </c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7">
        <v>14</v>
      </c>
      <c r="AM24" s="84"/>
      <c r="AN24" s="84"/>
      <c r="AO24" s="84"/>
    </row>
    <row r="25" spans="1:41" ht="15.75" thickBot="1" x14ac:dyDescent="0.3">
      <c r="A25" s="97" t="s">
        <v>32</v>
      </c>
      <c r="B25" s="98">
        <f>A24*D24</f>
        <v>2.4631379962192814</v>
      </c>
      <c r="C25" s="99">
        <f>C24*D24</f>
        <v>1</v>
      </c>
      <c r="D25" s="102">
        <f>(1-B24)*D24</f>
        <v>15.440453686200376</v>
      </c>
      <c r="F25" s="87">
        <v>13</v>
      </c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7">
        <v>13</v>
      </c>
      <c r="AM25" s="84"/>
      <c r="AN25" s="84"/>
      <c r="AO25" s="84"/>
    </row>
    <row r="26" spans="1:41" x14ac:dyDescent="0.25">
      <c r="F26" s="87">
        <v>12</v>
      </c>
      <c r="G26" s="158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159"/>
      <c r="W26" s="158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7">
        <v>12</v>
      </c>
      <c r="AM26" s="84"/>
      <c r="AN26" s="84"/>
      <c r="AO26" s="84"/>
    </row>
    <row r="27" spans="1:41" x14ac:dyDescent="0.25">
      <c r="F27" s="87">
        <v>11</v>
      </c>
      <c r="G27" s="158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159"/>
      <c r="W27" s="158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7">
        <v>11</v>
      </c>
      <c r="AM27" s="84"/>
      <c r="AN27" s="84"/>
      <c r="AO27" s="84"/>
    </row>
    <row r="28" spans="1:41" x14ac:dyDescent="0.25">
      <c r="F28" s="87">
        <v>10</v>
      </c>
      <c r="G28" s="158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/>
      <c r="W28" s="158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7">
        <v>10</v>
      </c>
      <c r="AM28" s="49"/>
      <c r="AN28" s="49"/>
      <c r="AO28" s="49"/>
    </row>
    <row r="29" spans="1:41" x14ac:dyDescent="0.25">
      <c r="F29" s="87">
        <v>9</v>
      </c>
      <c r="G29" s="158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/>
      <c r="W29" s="158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7">
        <v>9</v>
      </c>
      <c r="AM29" s="49"/>
      <c r="AN29" s="49"/>
      <c r="AO29" s="49"/>
    </row>
    <row r="30" spans="1:41" x14ac:dyDescent="0.25">
      <c r="F30" s="87">
        <v>8</v>
      </c>
      <c r="G30" s="158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/>
      <c r="W30" s="158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7">
        <v>8</v>
      </c>
      <c r="AM30" s="49"/>
      <c r="AN30" s="49"/>
      <c r="AO30" s="49"/>
    </row>
    <row r="31" spans="1:41" x14ac:dyDescent="0.25">
      <c r="F31" s="87">
        <v>7</v>
      </c>
      <c r="G31" s="158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/>
      <c r="W31" s="158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7">
        <v>7</v>
      </c>
      <c r="AM31" s="49"/>
      <c r="AN31" s="49"/>
      <c r="AO31" s="49"/>
    </row>
    <row r="32" spans="1:41" x14ac:dyDescent="0.25">
      <c r="F32" s="87">
        <v>6</v>
      </c>
      <c r="G32" s="158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/>
      <c r="W32" s="158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7">
        <v>6</v>
      </c>
      <c r="AM32" s="49"/>
      <c r="AN32" s="49"/>
      <c r="AO32" s="49"/>
    </row>
    <row r="33" spans="6:41" x14ac:dyDescent="0.25">
      <c r="F33" s="87">
        <v>5</v>
      </c>
      <c r="G33" s="158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/>
      <c r="W33" s="158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7">
        <v>5</v>
      </c>
      <c r="AM33" s="49"/>
      <c r="AN33" s="49"/>
      <c r="AO33" s="49"/>
    </row>
    <row r="34" spans="6:41" x14ac:dyDescent="0.25">
      <c r="F34" s="87">
        <v>4</v>
      </c>
      <c r="G34" s="158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/>
      <c r="W34" s="158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7">
        <v>4</v>
      </c>
      <c r="AM34" s="49"/>
      <c r="AN34" s="49"/>
      <c r="AO34" s="49"/>
    </row>
    <row r="35" spans="6:41" x14ac:dyDescent="0.25">
      <c r="F35" s="87">
        <v>3</v>
      </c>
      <c r="G35" s="158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/>
      <c r="W35" s="158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7">
        <v>3</v>
      </c>
      <c r="AM35" s="49"/>
      <c r="AN35" s="49"/>
      <c r="AO35" s="49"/>
    </row>
    <row r="36" spans="6:41" x14ac:dyDescent="0.25">
      <c r="F36" s="87">
        <v>2</v>
      </c>
      <c r="G36" s="158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/>
      <c r="W36" s="158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7">
        <v>2</v>
      </c>
      <c r="AM36" s="49"/>
      <c r="AN36" s="49"/>
      <c r="AO36" s="49"/>
    </row>
    <row r="37" spans="6:41" x14ac:dyDescent="0.25">
      <c r="F37" s="87">
        <v>1</v>
      </c>
      <c r="G37" s="158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/>
      <c r="W37" s="158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7">
        <v>1</v>
      </c>
      <c r="AM37" s="49"/>
      <c r="AN37" s="49"/>
      <c r="AO37" s="49"/>
    </row>
    <row r="38" spans="6:41" x14ac:dyDescent="0.25">
      <c r="G38" s="151">
        <v>1</v>
      </c>
      <c r="H38" s="151">
        <v>2</v>
      </c>
      <c r="I38" s="151">
        <v>3</v>
      </c>
      <c r="J38" s="151">
        <v>4</v>
      </c>
      <c r="K38" s="151">
        <v>5</v>
      </c>
      <c r="L38" s="151">
        <v>6</v>
      </c>
      <c r="M38" s="151">
        <v>7</v>
      </c>
      <c r="N38" s="151">
        <v>8</v>
      </c>
      <c r="O38" s="151">
        <v>9</v>
      </c>
      <c r="P38" s="151">
        <v>10</v>
      </c>
      <c r="Q38" s="151">
        <v>11</v>
      </c>
      <c r="R38" s="151">
        <v>12</v>
      </c>
      <c r="S38" s="151">
        <v>13</v>
      </c>
      <c r="T38" s="151">
        <v>14</v>
      </c>
      <c r="U38" s="151">
        <v>15</v>
      </c>
      <c r="V38" s="152"/>
      <c r="W38" s="160">
        <v>1</v>
      </c>
      <c r="X38" s="151">
        <v>2</v>
      </c>
      <c r="Y38" s="151">
        <v>3</v>
      </c>
      <c r="Z38" s="151">
        <v>4</v>
      </c>
      <c r="AA38" s="151">
        <v>5</v>
      </c>
      <c r="AB38" s="151">
        <v>6</v>
      </c>
      <c r="AC38" s="151">
        <v>7</v>
      </c>
      <c r="AD38" s="151">
        <v>8</v>
      </c>
      <c r="AE38" s="151">
        <v>9</v>
      </c>
      <c r="AF38" s="151">
        <v>10</v>
      </c>
      <c r="AG38" s="151">
        <v>11</v>
      </c>
      <c r="AH38" s="151">
        <v>12</v>
      </c>
      <c r="AI38" s="151">
        <v>13</v>
      </c>
      <c r="AJ38" s="151">
        <v>14</v>
      </c>
      <c r="AK38" s="151">
        <v>15</v>
      </c>
      <c r="AL38" s="49"/>
      <c r="AM38" s="49"/>
      <c r="AN38" s="49"/>
      <c r="AO38" s="49"/>
    </row>
    <row r="39" spans="6:41" x14ac:dyDescent="0.25">
      <c r="F39" s="49"/>
      <c r="G39" s="81" t="s">
        <v>47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/>
      <c r="W39" s="81" t="s">
        <v>47</v>
      </c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</row>
    <row r="40" spans="6:41" x14ac:dyDescent="0.25">
      <c r="G40" s="81" t="s">
        <v>46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0"/>
      <c r="V40" s="80"/>
      <c r="W40" s="81" t="s">
        <v>27</v>
      </c>
      <c r="X40" s="81"/>
      <c r="AL40" s="49"/>
      <c r="AM40" s="49"/>
      <c r="AN40" s="49"/>
      <c r="AO40" s="49"/>
    </row>
    <row r="41" spans="6:41" x14ac:dyDescent="0.25">
      <c r="N41"/>
      <c r="O41"/>
      <c r="P41"/>
      <c r="Q41"/>
    </row>
    <row r="42" spans="6:41" x14ac:dyDescent="0.25">
      <c r="N42"/>
      <c r="O42"/>
      <c r="P42"/>
      <c r="Q42"/>
    </row>
    <row r="43" spans="6:41" x14ac:dyDescent="0.25">
      <c r="N43"/>
      <c r="O43"/>
      <c r="P43"/>
      <c r="Q43"/>
    </row>
    <row r="44" spans="6:41" x14ac:dyDescent="0.25">
      <c r="N44"/>
      <c r="O44"/>
      <c r="P44"/>
      <c r="Q44"/>
    </row>
    <row r="45" spans="6:41" x14ac:dyDescent="0.25">
      <c r="N45"/>
      <c r="O45"/>
      <c r="P45"/>
      <c r="Q45"/>
    </row>
    <row r="46" spans="6:41" x14ac:dyDescent="0.25">
      <c r="N46"/>
      <c r="O46"/>
      <c r="P46"/>
      <c r="Q46"/>
    </row>
    <row r="47" spans="6:41" x14ac:dyDescent="0.25">
      <c r="N47"/>
      <c r="O47"/>
      <c r="P47"/>
      <c r="Q47"/>
    </row>
    <row r="48" spans="6:41" x14ac:dyDescent="0.25">
      <c r="N48"/>
      <c r="O48"/>
      <c r="P48"/>
      <c r="Q48"/>
    </row>
    <row r="49" spans="14:17" x14ac:dyDescent="0.25">
      <c r="N49"/>
      <c r="O49"/>
      <c r="P49"/>
      <c r="Q49"/>
    </row>
    <row r="50" spans="14:17" x14ac:dyDescent="0.25">
      <c r="N50"/>
      <c r="O50"/>
      <c r="P50"/>
      <c r="Q50"/>
    </row>
    <row r="51" spans="14:17" x14ac:dyDescent="0.25">
      <c r="N51"/>
      <c r="O51"/>
      <c r="P51"/>
      <c r="Q51"/>
    </row>
    <row r="52" spans="14:17" x14ac:dyDescent="0.25">
      <c r="N52"/>
      <c r="O52"/>
      <c r="P52"/>
      <c r="Q52"/>
    </row>
    <row r="53" spans="14:17" x14ac:dyDescent="0.25">
      <c r="N53"/>
      <c r="O53"/>
      <c r="P53"/>
      <c r="Q53"/>
    </row>
    <row r="54" spans="14:17" x14ac:dyDescent="0.25">
      <c r="N54"/>
      <c r="O54"/>
      <c r="P54"/>
      <c r="Q54"/>
    </row>
    <row r="55" spans="14:17" x14ac:dyDescent="0.25">
      <c r="N55"/>
      <c r="O55"/>
      <c r="P55"/>
      <c r="Q55"/>
    </row>
    <row r="56" spans="14:17" x14ac:dyDescent="0.25">
      <c r="N56"/>
      <c r="O56"/>
      <c r="P56"/>
      <c r="Q56"/>
    </row>
    <row r="57" spans="14:17" x14ac:dyDescent="0.25">
      <c r="N57"/>
      <c r="O57"/>
      <c r="P57"/>
      <c r="Q57"/>
    </row>
    <row r="58" spans="14:17" x14ac:dyDescent="0.25">
      <c r="N58"/>
      <c r="O58"/>
      <c r="P58"/>
      <c r="Q58"/>
    </row>
    <row r="59" spans="14:17" x14ac:dyDescent="0.25">
      <c r="N59"/>
      <c r="O59"/>
      <c r="P59"/>
      <c r="Q59"/>
    </row>
    <row r="60" spans="14:17" x14ac:dyDescent="0.25">
      <c r="N60"/>
      <c r="O60"/>
      <c r="P60"/>
      <c r="Q60"/>
    </row>
    <row r="61" spans="14:17" x14ac:dyDescent="0.25">
      <c r="N61"/>
      <c r="O61"/>
      <c r="P61"/>
      <c r="Q61"/>
    </row>
    <row r="62" spans="14:17" x14ac:dyDescent="0.25">
      <c r="N62"/>
      <c r="O62"/>
      <c r="P62"/>
      <c r="Q62"/>
    </row>
    <row r="63" spans="14:17" x14ac:dyDescent="0.25">
      <c r="N63"/>
      <c r="O63"/>
      <c r="P63"/>
      <c r="Q63"/>
    </row>
    <row r="64" spans="14:17" x14ac:dyDescent="0.25">
      <c r="N64"/>
      <c r="O64"/>
      <c r="P64"/>
      <c r="Q64"/>
    </row>
    <row r="65" spans="14:17" x14ac:dyDescent="0.25">
      <c r="N65"/>
      <c r="O65"/>
      <c r="P65"/>
      <c r="Q65"/>
    </row>
    <row r="66" spans="14:17" x14ac:dyDescent="0.25">
      <c r="N66"/>
      <c r="O66"/>
      <c r="P66"/>
      <c r="Q66"/>
    </row>
    <row r="67" spans="14:17" x14ac:dyDescent="0.25">
      <c r="N67"/>
      <c r="O67"/>
      <c r="P67"/>
      <c r="Q67"/>
    </row>
    <row r="68" spans="14:17" x14ac:dyDescent="0.25">
      <c r="N68"/>
      <c r="O68"/>
      <c r="P68"/>
      <c r="Q68"/>
    </row>
    <row r="69" spans="14:17" x14ac:dyDescent="0.25">
      <c r="N69"/>
      <c r="O69"/>
      <c r="P69"/>
      <c r="Q69"/>
    </row>
    <row r="70" spans="14:17" x14ac:dyDescent="0.25">
      <c r="N70"/>
      <c r="O70"/>
      <c r="P70"/>
      <c r="Q70"/>
    </row>
    <row r="71" spans="14:17" x14ac:dyDescent="0.25">
      <c r="N71"/>
      <c r="O71"/>
      <c r="P71"/>
      <c r="Q71"/>
    </row>
    <row r="72" spans="14:17" x14ac:dyDescent="0.25">
      <c r="N72"/>
      <c r="O72"/>
      <c r="P72"/>
      <c r="Q72"/>
    </row>
    <row r="73" spans="14:17" x14ac:dyDescent="0.25">
      <c r="N73"/>
      <c r="O73"/>
      <c r="P73"/>
      <c r="Q73"/>
    </row>
    <row r="74" spans="14:17" x14ac:dyDescent="0.25">
      <c r="N74"/>
      <c r="O74"/>
      <c r="P74"/>
      <c r="Q74"/>
    </row>
    <row r="75" spans="14:17" x14ac:dyDescent="0.25">
      <c r="N75"/>
      <c r="O75"/>
      <c r="P75"/>
      <c r="Q75"/>
    </row>
    <row r="76" spans="14:17" x14ac:dyDescent="0.25">
      <c r="N76"/>
      <c r="O76"/>
      <c r="P76"/>
      <c r="Q76"/>
    </row>
    <row r="77" spans="14:17" x14ac:dyDescent="0.25">
      <c r="N77"/>
      <c r="O77"/>
      <c r="P77"/>
      <c r="Q77"/>
    </row>
    <row r="78" spans="14:17" x14ac:dyDescent="0.25">
      <c r="N78"/>
      <c r="O78"/>
      <c r="P78"/>
      <c r="Q78"/>
    </row>
    <row r="79" spans="14:17" x14ac:dyDescent="0.25">
      <c r="N79"/>
      <c r="O79"/>
      <c r="P79"/>
      <c r="Q79"/>
    </row>
    <row r="80" spans="14:17" x14ac:dyDescent="0.25">
      <c r="N80"/>
      <c r="O80"/>
      <c r="P80"/>
      <c r="Q80"/>
    </row>
    <row r="81" spans="14:17" x14ac:dyDescent="0.25">
      <c r="N81"/>
      <c r="O81"/>
      <c r="P81"/>
      <c r="Q81"/>
    </row>
    <row r="82" spans="14:17" x14ac:dyDescent="0.25">
      <c r="N82"/>
      <c r="O82"/>
      <c r="P82"/>
      <c r="Q82"/>
    </row>
    <row r="83" spans="14:17" x14ac:dyDescent="0.25">
      <c r="N83"/>
      <c r="O83"/>
      <c r="P83"/>
      <c r="Q83"/>
    </row>
    <row r="84" spans="14:17" x14ac:dyDescent="0.25">
      <c r="N84"/>
      <c r="O84"/>
      <c r="P84"/>
    </row>
  </sheetData>
  <mergeCells count="4">
    <mergeCell ref="D8:D9"/>
    <mergeCell ref="C9:C10"/>
    <mergeCell ref="A14:B14"/>
    <mergeCell ref="F14:R1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87"/>
  <sheetViews>
    <sheetView topLeftCell="A4" zoomScaleNormal="100" workbookViewId="0">
      <selection activeCell="A4" sqref="A4:AM40"/>
    </sheetView>
  </sheetViews>
  <sheetFormatPr baseColWidth="10" defaultColWidth="11.42578125" defaultRowHeight="15" x14ac:dyDescent="0.25"/>
  <cols>
    <col min="1" max="1" width="12.28515625" customWidth="1"/>
    <col min="2" max="2" width="12.85546875" customWidth="1"/>
    <col min="3" max="3" width="10.5703125" customWidth="1"/>
    <col min="4" max="4" width="11.42578125" customWidth="1"/>
    <col min="5" max="5" width="5.28515625" customWidth="1"/>
    <col min="6" max="13" width="3.28515625" customWidth="1"/>
    <col min="14" max="22" width="3.28515625" style="49" customWidth="1"/>
    <col min="23" max="37" width="3.28515625" customWidth="1"/>
    <col min="38" max="38" width="4" customWidth="1"/>
    <col min="39" max="39" width="9.28515625" customWidth="1"/>
  </cols>
  <sheetData>
    <row r="1" spans="1:39" hidden="1" x14ac:dyDescent="0.25">
      <c r="A1" s="48" t="str">
        <f>B7</f>
        <v>meses</v>
      </c>
      <c r="B1" s="48" t="s">
        <v>17</v>
      </c>
      <c r="C1" s="48" t="s">
        <v>18</v>
      </c>
      <c r="D1" s="48" t="s">
        <v>19</v>
      </c>
      <c r="E1" s="48"/>
      <c r="F1" s="48"/>
      <c r="N1"/>
      <c r="O1"/>
      <c r="P1"/>
      <c r="Q1"/>
      <c r="R1"/>
    </row>
    <row r="2" spans="1:39" hidden="1" x14ac:dyDescent="0.25">
      <c r="A2" s="48" t="s">
        <v>20</v>
      </c>
      <c r="B2" s="48" t="s">
        <v>21</v>
      </c>
      <c r="C2" s="48" t="s">
        <v>22</v>
      </c>
      <c r="D2" s="48" t="s">
        <v>23</v>
      </c>
      <c r="E2" s="48" t="str">
        <f>CONCATENATE(B2," ",B5," ",C2," ",B11," ",B7)</f>
        <v>puede representarse llegando los 19 pacientes, a los 15 meses</v>
      </c>
      <c r="F2" s="48"/>
      <c r="G2" s="50" t="str">
        <f>CONCATENATE(A2," ",E2,D2)</f>
        <v>NO puede representarse llegando los 19 pacientes, a los 15 meses, pues habría que recortar o ampliar los tiempos respectivos de uno o más pacientes "libres de evento" o "con evento"</v>
      </c>
      <c r="N2"/>
      <c r="O2"/>
      <c r="P2"/>
      <c r="Q2"/>
      <c r="R2"/>
    </row>
    <row r="3" spans="1:39" hidden="1" x14ac:dyDescent="0.25">
      <c r="A3" s="51"/>
      <c r="C3" s="51"/>
      <c r="D3" s="51"/>
      <c r="E3" s="51"/>
      <c r="F3" s="51"/>
      <c r="G3" s="51"/>
      <c r="H3" s="51"/>
      <c r="I3" s="51"/>
      <c r="J3" s="52"/>
      <c r="N3"/>
      <c r="O3"/>
      <c r="P3"/>
      <c r="Q3"/>
      <c r="R3"/>
    </row>
    <row r="4" spans="1:39" ht="24" customHeight="1" x14ac:dyDescent="0.25">
      <c r="A4" s="146" t="s">
        <v>51</v>
      </c>
      <c r="D4" s="51"/>
      <c r="E4" s="51"/>
      <c r="F4" s="51"/>
      <c r="G4" s="51"/>
      <c r="H4" s="1"/>
      <c r="I4" s="51"/>
      <c r="J4" s="52"/>
      <c r="N4"/>
      <c r="O4"/>
      <c r="P4"/>
      <c r="Q4"/>
      <c r="R4"/>
    </row>
    <row r="5" spans="1:39" ht="25.5" x14ac:dyDescent="0.25">
      <c r="A5" s="149" t="s">
        <v>45</v>
      </c>
      <c r="B5" s="53">
        <f>E5+D5+C5</f>
        <v>19</v>
      </c>
      <c r="C5" s="54">
        <v>4</v>
      </c>
      <c r="D5" s="55">
        <v>1</v>
      </c>
      <c r="E5" s="56">
        <v>14</v>
      </c>
      <c r="G5" s="51"/>
      <c r="H5" s="1" t="s">
        <v>48</v>
      </c>
      <c r="I5" s="51"/>
      <c r="J5" s="51"/>
      <c r="N5"/>
      <c r="O5"/>
      <c r="P5"/>
      <c r="Q5"/>
      <c r="R5"/>
    </row>
    <row r="6" spans="1:39" ht="15" customHeight="1" x14ac:dyDescent="0.25">
      <c r="A6" s="51"/>
      <c r="C6" s="57"/>
      <c r="D6" s="58"/>
      <c r="E6" s="59"/>
      <c r="F6" s="51"/>
      <c r="G6" s="51"/>
      <c r="H6" s="3" t="s">
        <v>42</v>
      </c>
      <c r="I6" s="51"/>
      <c r="J6" s="51"/>
      <c r="N6"/>
      <c r="O6"/>
      <c r="P6"/>
      <c r="Q6"/>
      <c r="R6"/>
    </row>
    <row r="7" spans="1:39" ht="39.75" customHeight="1" x14ac:dyDescent="0.25">
      <c r="A7" s="150" t="s">
        <v>44</v>
      </c>
      <c r="B7" s="60" t="s">
        <v>37</v>
      </c>
      <c r="C7" s="61" t="str">
        <f>CONCATENATE(A1," ",B1," ",B5," ",C1)</f>
        <v>meses de los 19 del grupo Interv</v>
      </c>
      <c r="D7" s="61" t="str">
        <f>CONCATENATE(A1," ",B1," ",B5," ",D1)</f>
        <v>meses de los 19 del grupo Contr</v>
      </c>
      <c r="E7" s="51"/>
      <c r="F7" s="51"/>
      <c r="G7" s="51"/>
      <c r="H7" s="51"/>
      <c r="I7" s="51"/>
      <c r="J7" s="51"/>
      <c r="N7"/>
      <c r="O7"/>
      <c r="P7"/>
      <c r="Q7"/>
      <c r="R7"/>
    </row>
    <row r="8" spans="1:39" ht="26.25" x14ac:dyDescent="0.25">
      <c r="A8" s="62" t="s">
        <v>10</v>
      </c>
      <c r="B8" s="63">
        <v>1.3614787111622555</v>
      </c>
      <c r="C8" s="64">
        <f>B8*B5</f>
        <v>25.868095512082853</v>
      </c>
      <c r="D8" s="173">
        <f>(B8+B9)*B5</f>
        <v>37.439046317606447</v>
      </c>
      <c r="E8" s="65"/>
      <c r="F8" s="65"/>
      <c r="G8" s="66"/>
      <c r="H8" s="51"/>
      <c r="I8" s="51"/>
      <c r="J8" s="51"/>
      <c r="N8"/>
      <c r="O8"/>
      <c r="P8"/>
      <c r="Q8"/>
      <c r="R8"/>
    </row>
    <row r="9" spans="1:39" ht="26.25" x14ac:dyDescent="0.25">
      <c r="A9" s="67" t="s">
        <v>12</v>
      </c>
      <c r="B9" s="68">
        <v>0.60899741081703107</v>
      </c>
      <c r="C9" s="170">
        <f>(B10+B9)*B5</f>
        <v>259.13190448791715</v>
      </c>
      <c r="D9" s="173"/>
      <c r="E9" s="58"/>
      <c r="F9" s="69"/>
      <c r="G9" s="66"/>
      <c r="H9" s="51"/>
      <c r="I9" s="51"/>
      <c r="J9" s="51"/>
      <c r="N9"/>
      <c r="O9"/>
      <c r="P9"/>
      <c r="Q9"/>
      <c r="R9"/>
    </row>
    <row r="10" spans="1:39" ht="26.25" x14ac:dyDescent="0.25">
      <c r="A10" s="70" t="s">
        <v>11</v>
      </c>
      <c r="B10" s="71">
        <v>13.029523878020713</v>
      </c>
      <c r="C10" s="170"/>
      <c r="D10" s="72">
        <f>B10*B5</f>
        <v>247.56095368239355</v>
      </c>
      <c r="E10" s="57"/>
      <c r="F10" s="69"/>
      <c r="G10" s="73"/>
      <c r="H10" s="51"/>
      <c r="I10" s="51"/>
      <c r="J10" s="51"/>
      <c r="N10"/>
      <c r="O10"/>
      <c r="P10"/>
      <c r="Q10"/>
      <c r="R10"/>
    </row>
    <row r="11" spans="1:39" x14ac:dyDescent="0.25">
      <c r="A11" s="5"/>
      <c r="B11" s="74">
        <v>15</v>
      </c>
      <c r="C11" s="75">
        <f>C8+C9</f>
        <v>285</v>
      </c>
      <c r="D11" s="75">
        <f>D8+D10</f>
        <v>285</v>
      </c>
      <c r="E11" s="76"/>
      <c r="F11" s="76"/>
      <c r="G11" s="76"/>
      <c r="H11" s="51"/>
      <c r="I11" s="51"/>
      <c r="J11" s="51"/>
      <c r="N11"/>
      <c r="O11"/>
      <c r="P11"/>
      <c r="Q11"/>
      <c r="R11"/>
    </row>
    <row r="12" spans="1:39" ht="9" customHeight="1" x14ac:dyDescent="0.25">
      <c r="A12" s="51"/>
      <c r="B12" s="51"/>
      <c r="C12" s="51"/>
      <c r="D12" s="51"/>
      <c r="E12" s="51"/>
      <c r="F12" s="51"/>
      <c r="G12" s="51"/>
      <c r="H12" s="51"/>
      <c r="I12" s="51"/>
      <c r="J12" s="51"/>
      <c r="N12"/>
      <c r="O12"/>
      <c r="P12"/>
      <c r="Q12"/>
      <c r="R12"/>
    </row>
    <row r="13" spans="1:39" x14ac:dyDescent="0.25">
      <c r="A13" s="51"/>
      <c r="B13" s="51"/>
      <c r="C13" s="47">
        <f>(E5+D5)*B11</f>
        <v>225</v>
      </c>
      <c r="D13" s="47">
        <f>E5*B11</f>
        <v>210</v>
      </c>
      <c r="E13" s="51"/>
      <c r="F13" s="77" t="s">
        <v>25</v>
      </c>
      <c r="G13" s="51"/>
      <c r="H13" s="51"/>
      <c r="I13" s="51"/>
      <c r="J13" s="51"/>
      <c r="N13"/>
      <c r="O13"/>
      <c r="P13"/>
      <c r="Q13"/>
      <c r="R13"/>
    </row>
    <row r="14" spans="1:39" ht="36" customHeight="1" x14ac:dyDescent="0.25">
      <c r="A14" s="171" t="s">
        <v>26</v>
      </c>
      <c r="B14" s="171"/>
      <c r="C14" s="78">
        <f>C9-C13</f>
        <v>34.131904487917154</v>
      </c>
      <c r="D14" s="78">
        <f>D10-D13</f>
        <v>37.560953682393546</v>
      </c>
      <c r="F14" s="172" t="str">
        <f>IF((AND(((B9+B10)/B11)&gt;((D5+E5)/B5),(B10/B11)&gt;(E5/B5))),E2,G2)</f>
        <v>puede representarse llegando los 19 pacientes, a los 15 meses</v>
      </c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</row>
    <row r="15" spans="1:39" ht="18.75" customHeight="1" thickBot="1" x14ac:dyDescent="0.3">
      <c r="A15" s="79"/>
      <c r="B15" s="79"/>
      <c r="C15" s="79"/>
      <c r="D15" s="79"/>
      <c r="N15"/>
      <c r="O15"/>
      <c r="P15"/>
      <c r="Q15"/>
      <c r="R15"/>
      <c r="S15"/>
      <c r="T15"/>
      <c r="U15"/>
      <c r="V15"/>
    </row>
    <row r="16" spans="1:39" ht="15.75" thickBot="1" x14ac:dyDescent="0.3">
      <c r="A16" s="147" t="s">
        <v>41</v>
      </c>
      <c r="B16" s="143"/>
      <c r="C16" s="144"/>
      <c r="G16" s="81" t="s">
        <v>46</v>
      </c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0"/>
      <c r="V16" s="80"/>
      <c r="W16" s="81" t="s">
        <v>27</v>
      </c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0"/>
      <c r="AL16" s="80"/>
      <c r="AM16" s="80"/>
    </row>
    <row r="17" spans="1:39" x14ac:dyDescent="0.25">
      <c r="A17" s="145" t="s">
        <v>39</v>
      </c>
      <c r="G17" s="81" t="s">
        <v>47</v>
      </c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/>
      <c r="W17" s="81" t="s">
        <v>47</v>
      </c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L17" s="49"/>
      <c r="AM17" s="49"/>
    </row>
    <row r="18" spans="1:39" x14ac:dyDescent="0.25">
      <c r="A18" s="145" t="s">
        <v>40</v>
      </c>
      <c r="F18" s="49"/>
      <c r="G18" s="151">
        <v>1</v>
      </c>
      <c r="H18" s="151">
        <v>2</v>
      </c>
      <c r="I18" s="151">
        <v>3</v>
      </c>
      <c r="J18" s="151">
        <v>4</v>
      </c>
      <c r="K18" s="151">
        <v>5</v>
      </c>
      <c r="L18" s="151">
        <v>6</v>
      </c>
      <c r="M18" s="151">
        <v>7</v>
      </c>
      <c r="N18" s="151">
        <v>8</v>
      </c>
      <c r="O18" s="151">
        <v>9</v>
      </c>
      <c r="P18" s="151">
        <v>10</v>
      </c>
      <c r="Q18" s="151">
        <v>11</v>
      </c>
      <c r="R18" s="151">
        <v>12</v>
      </c>
      <c r="S18" s="151">
        <v>13</v>
      </c>
      <c r="T18" s="151">
        <v>14</v>
      </c>
      <c r="U18" s="151">
        <v>15</v>
      </c>
      <c r="V18" s="152"/>
      <c r="W18" s="151">
        <v>1</v>
      </c>
      <c r="X18" s="151">
        <v>2</v>
      </c>
      <c r="Y18" s="151">
        <v>3</v>
      </c>
      <c r="Z18" s="151">
        <v>4</v>
      </c>
      <c r="AA18" s="151">
        <v>5</v>
      </c>
      <c r="AB18" s="151">
        <v>6</v>
      </c>
      <c r="AC18" s="151">
        <v>7</v>
      </c>
      <c r="AD18" s="151">
        <v>8</v>
      </c>
      <c r="AE18" s="151">
        <v>9</v>
      </c>
      <c r="AF18" s="151">
        <v>10</v>
      </c>
      <c r="AG18" s="151">
        <v>11</v>
      </c>
      <c r="AH18" s="151">
        <v>12</v>
      </c>
      <c r="AI18" s="151">
        <v>13</v>
      </c>
      <c r="AJ18" s="151">
        <v>14</v>
      </c>
      <c r="AK18" s="151">
        <v>15</v>
      </c>
      <c r="AL18" s="49"/>
      <c r="AM18" s="49"/>
    </row>
    <row r="19" spans="1:39" x14ac:dyDescent="0.25">
      <c r="D19" s="82"/>
      <c r="E19" s="82" t="s">
        <v>28</v>
      </c>
      <c r="F19" s="153">
        <v>19</v>
      </c>
      <c r="G19" s="85"/>
      <c r="H19" s="85"/>
      <c r="I19" s="85"/>
      <c r="J19" s="85"/>
      <c r="K19" s="85"/>
      <c r="L19" s="85"/>
      <c r="M19" s="86"/>
      <c r="N19" s="86"/>
      <c r="O19" s="86"/>
      <c r="P19" s="86"/>
      <c r="Q19" s="86"/>
      <c r="R19" s="86"/>
      <c r="S19" s="86"/>
      <c r="T19" s="86"/>
      <c r="U19" s="86"/>
      <c r="W19" s="85"/>
      <c r="X19" s="85"/>
      <c r="Y19" s="85"/>
      <c r="Z19" s="85"/>
      <c r="AA19" s="85"/>
      <c r="AB19" s="85"/>
      <c r="AC19" s="85"/>
      <c r="AD19" s="86"/>
      <c r="AE19" s="86"/>
      <c r="AF19" s="86"/>
      <c r="AG19" s="86"/>
      <c r="AH19" s="86"/>
      <c r="AI19" s="86"/>
      <c r="AJ19" s="86"/>
      <c r="AK19" s="86"/>
      <c r="AL19" s="153">
        <v>19</v>
      </c>
      <c r="AM19" s="83" t="s">
        <v>28</v>
      </c>
    </row>
    <row r="20" spans="1:39" x14ac:dyDescent="0.25">
      <c r="F20" s="153">
        <v>18</v>
      </c>
      <c r="G20" s="85"/>
      <c r="H20" s="85"/>
      <c r="I20" s="85"/>
      <c r="J20" s="85"/>
      <c r="K20" s="85"/>
      <c r="L20" s="85"/>
      <c r="M20" s="86"/>
      <c r="N20" s="86"/>
      <c r="O20" s="86"/>
      <c r="P20" s="86"/>
      <c r="Q20" s="86"/>
      <c r="R20" s="86"/>
      <c r="S20" s="86"/>
      <c r="T20" s="86"/>
      <c r="U20" s="86"/>
      <c r="W20" s="85"/>
      <c r="X20" s="85"/>
      <c r="Y20" s="85"/>
      <c r="Z20" s="85"/>
      <c r="AA20" s="85"/>
      <c r="AB20" s="85"/>
      <c r="AC20" s="85"/>
      <c r="AD20" s="86"/>
      <c r="AE20" s="86"/>
      <c r="AF20" s="86"/>
      <c r="AG20" s="86"/>
      <c r="AH20" s="86"/>
      <c r="AI20" s="86"/>
      <c r="AJ20" s="86"/>
      <c r="AK20" s="86"/>
      <c r="AL20" s="153">
        <v>18</v>
      </c>
      <c r="AM20" s="84"/>
    </row>
    <row r="21" spans="1:39" ht="15.75" thickBot="1" x14ac:dyDescent="0.3">
      <c r="F21" s="153">
        <v>17</v>
      </c>
      <c r="G21" s="85"/>
      <c r="H21" s="85"/>
      <c r="I21" s="85"/>
      <c r="J21" s="85"/>
      <c r="K21" s="85"/>
      <c r="L21" s="85"/>
      <c r="M21" s="85"/>
      <c r="N21" s="86"/>
      <c r="O21" s="86"/>
      <c r="P21" s="86"/>
      <c r="Q21" s="86"/>
      <c r="R21" s="86"/>
      <c r="S21" s="86"/>
      <c r="T21" s="86"/>
      <c r="U21" s="86"/>
      <c r="W21" s="85"/>
      <c r="X21" s="85"/>
      <c r="Y21" s="85"/>
      <c r="Z21" s="85"/>
      <c r="AA21" s="85"/>
      <c r="AB21" s="85"/>
      <c r="AC21" s="85"/>
      <c r="AD21" s="85"/>
      <c r="AE21" s="86"/>
      <c r="AF21" s="86"/>
      <c r="AG21" s="86"/>
      <c r="AH21" s="86"/>
      <c r="AI21" s="86"/>
      <c r="AJ21" s="86"/>
      <c r="AK21" s="86"/>
      <c r="AL21" s="153">
        <v>17</v>
      </c>
      <c r="AM21" s="84"/>
    </row>
    <row r="22" spans="1:39" x14ac:dyDescent="0.25">
      <c r="A22" s="88" t="s">
        <v>43</v>
      </c>
      <c r="B22" s="89"/>
      <c r="C22" s="89"/>
      <c r="D22" s="90"/>
      <c r="F22" s="153">
        <v>16</v>
      </c>
      <c r="G22" s="85"/>
      <c r="H22" s="85"/>
      <c r="I22" s="85"/>
      <c r="J22" s="85"/>
      <c r="K22" s="85"/>
      <c r="L22" s="85"/>
      <c r="M22" s="85"/>
      <c r="N22" s="86"/>
      <c r="O22" s="86"/>
      <c r="P22" s="86"/>
      <c r="Q22" s="86"/>
      <c r="R22" s="86"/>
      <c r="S22" s="86"/>
      <c r="T22" s="86"/>
      <c r="U22" s="86"/>
      <c r="W22" s="85"/>
      <c r="X22" s="85"/>
      <c r="Y22" s="85"/>
      <c r="Z22" s="85"/>
      <c r="AA22" s="85"/>
      <c r="AB22" s="85"/>
      <c r="AC22" s="85"/>
      <c r="AD22" s="85"/>
      <c r="AE22" s="86"/>
      <c r="AF22" s="86"/>
      <c r="AG22" s="86"/>
      <c r="AH22" s="86"/>
      <c r="AI22" s="86"/>
      <c r="AJ22" s="86"/>
      <c r="AK22" s="86"/>
      <c r="AL22" s="153">
        <v>16</v>
      </c>
      <c r="AM22" s="84"/>
    </row>
    <row r="23" spans="1:39" ht="15.75" x14ac:dyDescent="0.25">
      <c r="A23" s="91" t="s">
        <v>29</v>
      </c>
      <c r="B23" s="92" t="s">
        <v>30</v>
      </c>
      <c r="C23" s="92" t="s">
        <v>31</v>
      </c>
      <c r="D23" s="93" t="s">
        <v>24</v>
      </c>
      <c r="F23" s="154">
        <v>15</v>
      </c>
      <c r="G23" s="155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W23" s="155"/>
      <c r="X23" s="156"/>
      <c r="Y23" s="156"/>
      <c r="Z23" s="156"/>
      <c r="AA23" s="156"/>
      <c r="AB23" s="156"/>
      <c r="AC23" s="156"/>
      <c r="AD23" s="156"/>
      <c r="AE23" s="162"/>
      <c r="AF23" s="162"/>
      <c r="AG23" s="162"/>
      <c r="AH23" s="162"/>
      <c r="AI23" s="162"/>
      <c r="AJ23" s="162"/>
      <c r="AK23" s="86"/>
      <c r="AL23" s="157">
        <v>15</v>
      </c>
      <c r="AM23" s="84"/>
    </row>
    <row r="24" spans="1:39" x14ac:dyDescent="0.25">
      <c r="A24" s="94">
        <v>0.192</v>
      </c>
      <c r="B24" s="108">
        <v>0.2475</v>
      </c>
      <c r="C24" s="95">
        <f>B24-A24</f>
        <v>5.5499999999999994E-2</v>
      </c>
      <c r="D24" s="96">
        <f>1/C24</f>
        <v>18.018018018018019</v>
      </c>
      <c r="F24" s="87">
        <v>14</v>
      </c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7">
        <v>14</v>
      </c>
      <c r="AM24" s="84"/>
    </row>
    <row r="25" spans="1:39" ht="15.75" thickBot="1" x14ac:dyDescent="0.3">
      <c r="A25" s="97" t="s">
        <v>32</v>
      </c>
      <c r="B25" s="98">
        <f>A24*D24</f>
        <v>3.4594594594594597</v>
      </c>
      <c r="C25" s="99">
        <f>C24*D24</f>
        <v>0.99999999999999989</v>
      </c>
      <c r="D25" s="102">
        <f>(1-B24)*D24</f>
        <v>13.558558558558557</v>
      </c>
      <c r="F25" s="87">
        <v>13</v>
      </c>
      <c r="G25" s="158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159"/>
      <c r="W25" s="158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7">
        <v>13</v>
      </c>
      <c r="AM25" s="84"/>
    </row>
    <row r="26" spans="1:39" x14ac:dyDescent="0.25">
      <c r="F26" s="87">
        <v>12</v>
      </c>
      <c r="G26" s="158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159"/>
      <c r="W26" s="158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7">
        <v>12</v>
      </c>
      <c r="AM26" s="84"/>
    </row>
    <row r="27" spans="1:39" x14ac:dyDescent="0.25">
      <c r="F27" s="87">
        <v>11</v>
      </c>
      <c r="G27" s="158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/>
      <c r="W27" s="158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7">
        <v>11</v>
      </c>
      <c r="AM27" s="49"/>
    </row>
    <row r="28" spans="1:39" x14ac:dyDescent="0.25">
      <c r="F28" s="87">
        <v>10</v>
      </c>
      <c r="G28" s="158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/>
      <c r="W28" s="158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7">
        <v>10</v>
      </c>
      <c r="AM28" s="49"/>
    </row>
    <row r="29" spans="1:39" x14ac:dyDescent="0.25">
      <c r="F29" s="87">
        <v>9</v>
      </c>
      <c r="G29" s="158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/>
      <c r="W29" s="158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7">
        <v>9</v>
      </c>
      <c r="AM29" s="49"/>
    </row>
    <row r="30" spans="1:39" x14ac:dyDescent="0.25">
      <c r="F30" s="87">
        <v>8</v>
      </c>
      <c r="G30" s="158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/>
      <c r="W30" s="158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7">
        <v>8</v>
      </c>
      <c r="AM30" s="49"/>
    </row>
    <row r="31" spans="1:39" x14ac:dyDescent="0.25">
      <c r="F31" s="87">
        <v>7</v>
      </c>
      <c r="G31" s="158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/>
      <c r="W31" s="158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7">
        <v>7</v>
      </c>
      <c r="AM31" s="49"/>
    </row>
    <row r="32" spans="1:39" x14ac:dyDescent="0.25">
      <c r="F32" s="87">
        <v>6</v>
      </c>
      <c r="G32" s="158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/>
      <c r="W32" s="158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7">
        <v>6</v>
      </c>
      <c r="AM32" s="49"/>
    </row>
    <row r="33" spans="6:39" x14ac:dyDescent="0.25">
      <c r="F33" s="87">
        <v>5</v>
      </c>
      <c r="G33" s="158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/>
      <c r="W33" s="158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7">
        <v>5</v>
      </c>
      <c r="AM33" s="49"/>
    </row>
    <row r="34" spans="6:39" x14ac:dyDescent="0.25">
      <c r="F34" s="87">
        <v>4</v>
      </c>
      <c r="G34" s="158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/>
      <c r="W34" s="158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7">
        <v>4</v>
      </c>
      <c r="AM34" s="49"/>
    </row>
    <row r="35" spans="6:39" x14ac:dyDescent="0.25">
      <c r="F35" s="87">
        <v>3</v>
      </c>
      <c r="G35" s="158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/>
      <c r="W35" s="158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7">
        <v>3</v>
      </c>
      <c r="AM35" s="49"/>
    </row>
    <row r="36" spans="6:39" x14ac:dyDescent="0.25">
      <c r="F36" s="87">
        <v>2</v>
      </c>
      <c r="G36" s="158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/>
      <c r="W36" s="158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7">
        <v>2</v>
      </c>
      <c r="AM36" s="49"/>
    </row>
    <row r="37" spans="6:39" x14ac:dyDescent="0.25">
      <c r="F37" s="87">
        <v>1</v>
      </c>
      <c r="G37" s="158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/>
      <c r="W37" s="158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7">
        <v>1</v>
      </c>
      <c r="AM37" s="49"/>
    </row>
    <row r="38" spans="6:39" x14ac:dyDescent="0.25">
      <c r="G38" s="151">
        <v>1</v>
      </c>
      <c r="H38" s="151">
        <v>2</v>
      </c>
      <c r="I38" s="151">
        <v>3</v>
      </c>
      <c r="J38" s="151">
        <v>4</v>
      </c>
      <c r="K38" s="151">
        <v>5</v>
      </c>
      <c r="L38" s="151">
        <v>6</v>
      </c>
      <c r="M38" s="151">
        <v>7</v>
      </c>
      <c r="N38" s="151">
        <v>8</v>
      </c>
      <c r="O38" s="151">
        <v>9</v>
      </c>
      <c r="P38" s="151">
        <v>10</v>
      </c>
      <c r="Q38" s="151">
        <v>11</v>
      </c>
      <c r="R38" s="151">
        <v>12</v>
      </c>
      <c r="S38" s="151">
        <v>13</v>
      </c>
      <c r="T38" s="151">
        <v>14</v>
      </c>
      <c r="U38" s="151">
        <v>15</v>
      </c>
      <c r="V38" s="152"/>
      <c r="W38" s="160">
        <v>1</v>
      </c>
      <c r="X38" s="151">
        <v>2</v>
      </c>
      <c r="Y38" s="151">
        <v>3</v>
      </c>
      <c r="Z38" s="151">
        <v>4</v>
      </c>
      <c r="AA38" s="151">
        <v>5</v>
      </c>
      <c r="AB38" s="151">
        <v>6</v>
      </c>
      <c r="AC38" s="151">
        <v>7</v>
      </c>
      <c r="AD38" s="151">
        <v>8</v>
      </c>
      <c r="AE38" s="151">
        <v>9</v>
      </c>
      <c r="AF38" s="151">
        <v>10</v>
      </c>
      <c r="AG38" s="151">
        <v>11</v>
      </c>
      <c r="AH38" s="151">
        <v>12</v>
      </c>
      <c r="AI38" s="151">
        <v>13</v>
      </c>
      <c r="AJ38" s="151">
        <v>14</v>
      </c>
      <c r="AK38" s="151">
        <v>15</v>
      </c>
      <c r="AL38" s="49"/>
      <c r="AM38" s="49"/>
    </row>
    <row r="39" spans="6:39" x14ac:dyDescent="0.25">
      <c r="F39" s="49"/>
      <c r="G39" s="81" t="s">
        <v>47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/>
      <c r="W39" s="81" t="s">
        <v>47</v>
      </c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</row>
    <row r="40" spans="6:39" x14ac:dyDescent="0.25">
      <c r="G40" s="81" t="s">
        <v>46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0"/>
      <c r="V40" s="80"/>
      <c r="W40" s="81" t="s">
        <v>27</v>
      </c>
      <c r="X40" s="81"/>
      <c r="AL40" s="49"/>
      <c r="AM40" s="49"/>
    </row>
    <row r="41" spans="6:39" x14ac:dyDescent="0.25">
      <c r="N41"/>
      <c r="O41"/>
      <c r="P41"/>
      <c r="W41" s="49"/>
      <c r="X41" s="49"/>
      <c r="Y41" s="49"/>
      <c r="Z41" s="49"/>
      <c r="AA41" s="49"/>
      <c r="AB41" s="49"/>
      <c r="AC41" s="49"/>
      <c r="AD41" s="49"/>
      <c r="AE41" s="49"/>
      <c r="AF41" s="49"/>
    </row>
    <row r="42" spans="6:39" x14ac:dyDescent="0.25">
      <c r="N42"/>
      <c r="O42"/>
      <c r="P42"/>
      <c r="Q42"/>
      <c r="R42"/>
      <c r="S42"/>
      <c r="T42"/>
      <c r="U42"/>
      <c r="V42"/>
    </row>
    <row r="43" spans="6:39" x14ac:dyDescent="0.25">
      <c r="N43"/>
      <c r="O43"/>
      <c r="P43"/>
      <c r="Q43"/>
      <c r="R43"/>
      <c r="S43"/>
      <c r="T43"/>
      <c r="U43"/>
      <c r="V43"/>
    </row>
    <row r="44" spans="6:39" x14ac:dyDescent="0.25">
      <c r="N44"/>
      <c r="O44"/>
      <c r="P44"/>
      <c r="Q44"/>
      <c r="R44"/>
      <c r="S44"/>
      <c r="T44"/>
      <c r="U44"/>
      <c r="V44"/>
    </row>
    <row r="45" spans="6:39" x14ac:dyDescent="0.25">
      <c r="N45"/>
      <c r="O45"/>
      <c r="P45"/>
      <c r="Q45"/>
      <c r="R45"/>
      <c r="S45"/>
      <c r="T45"/>
      <c r="U45"/>
      <c r="V45"/>
    </row>
    <row r="46" spans="6:39" x14ac:dyDescent="0.25">
      <c r="N46"/>
      <c r="O46"/>
      <c r="P46"/>
      <c r="Q46"/>
      <c r="R46"/>
      <c r="S46"/>
      <c r="T46"/>
      <c r="U46"/>
      <c r="V46"/>
    </row>
    <row r="47" spans="6:39" x14ac:dyDescent="0.25">
      <c r="N47"/>
      <c r="O47"/>
      <c r="P47"/>
      <c r="Q47"/>
      <c r="R47"/>
      <c r="S47"/>
      <c r="T47"/>
      <c r="U47"/>
      <c r="V47"/>
    </row>
    <row r="48" spans="6:39" x14ac:dyDescent="0.25">
      <c r="N48"/>
      <c r="O48"/>
      <c r="P48"/>
      <c r="Q48"/>
      <c r="R48"/>
      <c r="S48"/>
      <c r="T48"/>
      <c r="U48"/>
      <c r="V48"/>
    </row>
    <row r="49" spans="1:23" x14ac:dyDescent="0.25">
      <c r="N49"/>
      <c r="O49"/>
      <c r="P49"/>
      <c r="Q49"/>
      <c r="R49"/>
      <c r="S49"/>
      <c r="T49"/>
      <c r="U49"/>
      <c r="V49"/>
    </row>
    <row r="50" spans="1:23" x14ac:dyDescent="0.25">
      <c r="N50"/>
      <c r="O50"/>
      <c r="P50"/>
      <c r="Q50"/>
      <c r="R50"/>
      <c r="S50"/>
      <c r="T50"/>
      <c r="U50"/>
      <c r="V50"/>
    </row>
    <row r="51" spans="1:23" s="49" customForma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s="49" customForma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s="49" customForma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s="49" customForma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s="49" customForma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s="49" customForma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s="49" customForma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s="49" customForma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s="49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s="49" customForma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s="49" customForma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s="49" customForma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s="49" customForma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s="49" customForma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s="49" customForma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s="49" customForma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s="49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s="49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s="49" customForma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s="49" customForma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s="49" customForma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s="49" customForma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s="49" customForma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s="49" customForma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s="49" customForma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s="49" customForma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s="49" customForma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s="49" customForma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s="49" customForma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s="49" customForma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s="49" customForma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s="49" customFormat="1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s="49" customForma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s="49" customForma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s="49" customFormat="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 s="49" customForma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3" s="49" customFormat="1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1:23" s="49" customFormat="1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3" s="49" customFormat="1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1:23" s="49" customFormat="1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1:23" s="49" customFormat="1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1:23" s="49" customForma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1:23" s="49" customForma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1:23" s="49" customForma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1:23" s="49" customForma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1:23" s="49" customForma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1:23" s="49" customForma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1:23" s="49" customForma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1:23" s="49" customForma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1:23" s="49" customForma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1:23" s="49" customForma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1:23" s="49" customForma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1:23" s="49" customForma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3" s="49" customForma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1:23" s="49" customForma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1:23" s="49" customForma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1:23" s="49" customForma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spans="1:23" s="49" customForma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1:23" s="49" customForma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1:23" s="49" customForma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spans="1:23" s="49" customForma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spans="1:23" s="49" customForma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spans="1:23" s="49" customForma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1:23" s="49" customForma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spans="1:23" s="49" customForma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spans="1:23" s="49" customForma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spans="1:23" s="49" customForma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spans="1:23" s="49" customForma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23" s="49" customForma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23" s="49" customForma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23" s="49" customFormat="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23" s="49" customFormat="1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23" s="49" customForma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23" s="49" customFormat="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23" s="49" customForma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23" s="49" customForma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23" s="49" customForma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23" s="49" customForma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s="49" customForma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s="49" customForma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s="49" customForma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s="49" customForma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s="49" customForma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s="49" customForma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s="49" customForma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s="49" customForma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s="49" customForma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s="49" customForma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s="49" customForma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s="49" customForma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s="49" customForma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s="49" customForma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s="49" customForma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s="49" customForma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s="49" customForma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s="49" customForma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s="49" customForma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s="49" customForma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s="49" customForma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s="49" customFormat="1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s="49" customFormat="1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s="49" customFormat="1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s="49" customFormat="1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s="49" customFormat="1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s="49" customFormat="1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s="49" customFormat="1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s="49" customFormat="1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s="49" customFormat="1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s="49" customFormat="1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s="49" customFormat="1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s="49" customFormat="1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s="49" customFormat="1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s="49" customFormat="1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s="49" customFormat="1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s="49" customFormat="1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s="49" customFormat="1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s="49" customFormat="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s="49" customFormat="1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s="49" customFormat="1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s="49" customFormat="1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s="49" customFormat="1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s="49" customFormat="1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s="49" customForma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s="49" customForma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s="49" customForma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s="49" customForma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s="49" customForma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s="49" customFormat="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s="49" customFormat="1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s="49" customFormat="1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s="49" customFormat="1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s="49" customFormat="1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s="49" customFormat="1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s="49" customFormat="1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s="49" customFormat="1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s="49" customFormat="1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s="49" customFormat="1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</row>
  </sheetData>
  <mergeCells count="4">
    <mergeCell ref="D8:D9"/>
    <mergeCell ref="C9:C10"/>
    <mergeCell ref="A14:B14"/>
    <mergeCell ref="F14:R1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PtSLEv, InCa</vt:lpstr>
      <vt:lpstr>PtSLEv, MortCV InCa</vt:lpstr>
      <vt:lpstr>InCa x Rg1</vt:lpstr>
      <vt:lpstr>MortCV InCA x Rg1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2018-11-20T13:30:16Z</dcterms:created>
  <dcterms:modified xsi:type="dcterms:W3CDTF">2021-04-08T17:55:09Z</dcterms:modified>
</cp:coreProperties>
</file>