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30304-CLEAR ác bemped\"/>
    </mc:Choice>
  </mc:AlternateContent>
  <xr:revisionPtr revIDLastSave="0" documentId="13_ncr:1_{6A59FFF9-A96D-480F-A4E7-2AB3186CF012}" xr6:coauthVersionLast="36" xr6:coauthVersionMax="36" xr10:uidLastSave="{00000000-0000-0000-0000-000000000000}"/>
  <bookViews>
    <workbookView xWindow="0" yWindow="0" windowWidth="19200" windowHeight="6930" xr2:uid="{429C57DA-0001-47E9-BC04-9E7DD22FC54A}"/>
  </bookViews>
  <sheets>
    <sheet name="Q de Cochran, p heterogeneidad" sheetId="1" r:id="rId1"/>
    <sheet name="gráf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3" i="1" l="1"/>
  <c r="F292" i="1"/>
  <c r="C293" i="1"/>
  <c r="C292" i="1"/>
  <c r="AS292" i="1" l="1"/>
  <c r="AY290" i="1"/>
  <c r="AB290" i="1"/>
  <c r="AP292" i="1" s="1"/>
  <c r="H290" i="1"/>
  <c r="F290" i="1"/>
  <c r="E290" i="1"/>
  <c r="C290" i="1"/>
  <c r="K289" i="1"/>
  <c r="G289" i="1"/>
  <c r="D289" i="1"/>
  <c r="K288" i="1"/>
  <c r="Q288" i="1" s="1"/>
  <c r="G288" i="1"/>
  <c r="G290" i="1" s="1"/>
  <c r="D288" i="1"/>
  <c r="D290" i="1" s="1"/>
  <c r="AS283" i="1"/>
  <c r="AY281" i="1"/>
  <c r="AB281" i="1"/>
  <c r="AP283" i="1" s="1"/>
  <c r="H281" i="1"/>
  <c r="F281" i="1"/>
  <c r="E281" i="1"/>
  <c r="C281" i="1"/>
  <c r="K280" i="1"/>
  <c r="N280" i="1" s="1"/>
  <c r="G280" i="1"/>
  <c r="L280" i="1" s="1"/>
  <c r="M280" i="1" s="1"/>
  <c r="AE280" i="1" s="1"/>
  <c r="D280" i="1"/>
  <c r="K279" i="1"/>
  <c r="G279" i="1"/>
  <c r="D279" i="1"/>
  <c r="L279" i="1" s="1"/>
  <c r="M279" i="1" s="1"/>
  <c r="AI279" i="1" s="1"/>
  <c r="K278" i="1"/>
  <c r="Q278" i="1" s="1"/>
  <c r="G278" i="1"/>
  <c r="D278" i="1"/>
  <c r="AS273" i="1"/>
  <c r="AY271" i="1"/>
  <c r="AB271" i="1"/>
  <c r="AP273" i="1" s="1"/>
  <c r="H271" i="1"/>
  <c r="F271" i="1"/>
  <c r="E271" i="1"/>
  <c r="C271" i="1"/>
  <c r="K270" i="1"/>
  <c r="P270" i="1" s="1"/>
  <c r="G270" i="1"/>
  <c r="D270" i="1"/>
  <c r="K269" i="1"/>
  <c r="G269" i="1"/>
  <c r="D269" i="1"/>
  <c r="K268" i="1"/>
  <c r="P268" i="1" s="1"/>
  <c r="G268" i="1"/>
  <c r="D268" i="1"/>
  <c r="L268" i="1" s="1"/>
  <c r="M268" i="1" s="1"/>
  <c r="K267" i="1"/>
  <c r="N267" i="1" s="1"/>
  <c r="G267" i="1"/>
  <c r="D267" i="1"/>
  <c r="AS262" i="1"/>
  <c r="AY260" i="1"/>
  <c r="AB260" i="1"/>
  <c r="AP262" i="1" s="1"/>
  <c r="H260" i="1"/>
  <c r="F260" i="1"/>
  <c r="E260" i="1"/>
  <c r="C260" i="1"/>
  <c r="K259" i="1"/>
  <c r="G259" i="1"/>
  <c r="D259" i="1"/>
  <c r="L259" i="1" s="1"/>
  <c r="M259" i="1" s="1"/>
  <c r="K258" i="1"/>
  <c r="G258" i="1"/>
  <c r="D258" i="1"/>
  <c r="K257" i="1"/>
  <c r="N257" i="1" s="1"/>
  <c r="G257" i="1"/>
  <c r="D257" i="1"/>
  <c r="K256" i="1"/>
  <c r="Q256" i="1" s="1"/>
  <c r="G256" i="1"/>
  <c r="D256" i="1"/>
  <c r="K255" i="1"/>
  <c r="G255" i="1"/>
  <c r="D255" i="1"/>
  <c r="L255" i="1" s="1"/>
  <c r="M255" i="1" s="1"/>
  <c r="R255" i="1" s="1"/>
  <c r="AS250" i="1"/>
  <c r="AY248" i="1"/>
  <c r="AB248" i="1"/>
  <c r="AP250" i="1" s="1"/>
  <c r="H248" i="1"/>
  <c r="F248" i="1"/>
  <c r="E248" i="1"/>
  <c r="C248" i="1"/>
  <c r="K247" i="1"/>
  <c r="N247" i="1" s="1"/>
  <c r="G247" i="1"/>
  <c r="D247" i="1"/>
  <c r="K246" i="1"/>
  <c r="Q246" i="1" s="1"/>
  <c r="G246" i="1"/>
  <c r="D246" i="1"/>
  <c r="K245" i="1"/>
  <c r="P245" i="1" s="1"/>
  <c r="G245" i="1"/>
  <c r="D245" i="1"/>
  <c r="L245" i="1" s="1"/>
  <c r="M245" i="1" s="1"/>
  <c r="K244" i="1"/>
  <c r="P244" i="1" s="1"/>
  <c r="G244" i="1"/>
  <c r="D244" i="1"/>
  <c r="L244" i="1" s="1"/>
  <c r="M244" i="1" s="1"/>
  <c r="AI244" i="1" s="1"/>
  <c r="P243" i="1"/>
  <c r="M243" i="1"/>
  <c r="AI243" i="1" s="1"/>
  <c r="K243" i="1"/>
  <c r="N243" i="1" s="1"/>
  <c r="G243" i="1"/>
  <c r="D243" i="1"/>
  <c r="L243" i="1" s="1"/>
  <c r="K242" i="1"/>
  <c r="P242" i="1" s="1"/>
  <c r="G242" i="1"/>
  <c r="D242" i="1"/>
  <c r="AS237" i="1"/>
  <c r="AY235" i="1"/>
  <c r="AB235" i="1"/>
  <c r="AP237" i="1" s="1"/>
  <c r="H235" i="1"/>
  <c r="F235" i="1"/>
  <c r="E235" i="1"/>
  <c r="C235" i="1"/>
  <c r="K234" i="1"/>
  <c r="N234" i="1" s="1"/>
  <c r="G234" i="1"/>
  <c r="D234" i="1"/>
  <c r="L234" i="1" s="1"/>
  <c r="M234" i="1" s="1"/>
  <c r="Q233" i="1"/>
  <c r="N233" i="1"/>
  <c r="K233" i="1"/>
  <c r="P233" i="1" s="1"/>
  <c r="G233" i="1"/>
  <c r="D233" i="1"/>
  <c r="K232" i="1"/>
  <c r="N232" i="1" s="1"/>
  <c r="G232" i="1"/>
  <c r="D232" i="1"/>
  <c r="L232" i="1" s="1"/>
  <c r="M232" i="1" s="1"/>
  <c r="AI232" i="1" s="1"/>
  <c r="K231" i="1"/>
  <c r="N231" i="1" s="1"/>
  <c r="G231" i="1"/>
  <c r="D231" i="1"/>
  <c r="K230" i="1"/>
  <c r="G230" i="1"/>
  <c r="D230" i="1"/>
  <c r="L230" i="1" s="1"/>
  <c r="M230" i="1" s="1"/>
  <c r="R230" i="1" s="1"/>
  <c r="K229" i="1"/>
  <c r="N229" i="1" s="1"/>
  <c r="G229" i="1"/>
  <c r="D229" i="1"/>
  <c r="Q228" i="1"/>
  <c r="P228" i="1"/>
  <c r="K228" i="1"/>
  <c r="N228" i="1" s="1"/>
  <c r="G228" i="1"/>
  <c r="D228" i="1"/>
  <c r="AS223" i="1"/>
  <c r="AY221" i="1"/>
  <c r="AB221" i="1"/>
  <c r="AP223" i="1" s="1"/>
  <c r="H221" i="1"/>
  <c r="F221" i="1"/>
  <c r="E221" i="1"/>
  <c r="C221" i="1"/>
  <c r="Q220" i="1"/>
  <c r="P220" i="1"/>
  <c r="K220" i="1"/>
  <c r="N220" i="1" s="1"/>
  <c r="G220" i="1"/>
  <c r="D220" i="1"/>
  <c r="L220" i="1" s="1"/>
  <c r="M220" i="1" s="1"/>
  <c r="K219" i="1"/>
  <c r="Q219" i="1" s="1"/>
  <c r="G219" i="1"/>
  <c r="D219" i="1"/>
  <c r="L219" i="1" s="1"/>
  <c r="M219" i="1" s="1"/>
  <c r="P218" i="1"/>
  <c r="N218" i="1"/>
  <c r="K218" i="1"/>
  <c r="Q218" i="1" s="1"/>
  <c r="G218" i="1"/>
  <c r="D218" i="1"/>
  <c r="L218" i="1" s="1"/>
  <c r="M218" i="1" s="1"/>
  <c r="AE218" i="1" s="1"/>
  <c r="K217" i="1"/>
  <c r="N217" i="1" s="1"/>
  <c r="G217" i="1"/>
  <c r="D217" i="1"/>
  <c r="K216" i="1"/>
  <c r="G216" i="1"/>
  <c r="D216" i="1"/>
  <c r="K215" i="1"/>
  <c r="G215" i="1"/>
  <c r="D215" i="1"/>
  <c r="K214" i="1"/>
  <c r="G214" i="1"/>
  <c r="D214" i="1"/>
  <c r="K213" i="1"/>
  <c r="N213" i="1" s="1"/>
  <c r="G213" i="1"/>
  <c r="D213" i="1"/>
  <c r="AS208" i="1"/>
  <c r="AY206" i="1"/>
  <c r="AB206" i="1"/>
  <c r="AP208" i="1" s="1"/>
  <c r="H206" i="1"/>
  <c r="F206" i="1"/>
  <c r="E206" i="1"/>
  <c r="C206" i="1"/>
  <c r="K205" i="1"/>
  <c r="P205" i="1" s="1"/>
  <c r="G205" i="1"/>
  <c r="D205" i="1"/>
  <c r="K204" i="1"/>
  <c r="N204" i="1" s="1"/>
  <c r="G204" i="1"/>
  <c r="D204" i="1"/>
  <c r="K203" i="1"/>
  <c r="N203" i="1" s="1"/>
  <c r="G203" i="1"/>
  <c r="D203" i="1"/>
  <c r="L203" i="1" s="1"/>
  <c r="M203" i="1" s="1"/>
  <c r="AE203" i="1" s="1"/>
  <c r="K202" i="1"/>
  <c r="G202" i="1"/>
  <c r="L202" i="1" s="1"/>
  <c r="M202" i="1" s="1"/>
  <c r="D202" i="1"/>
  <c r="K201" i="1"/>
  <c r="G201" i="1"/>
  <c r="L201" i="1" s="1"/>
  <c r="M201" i="1" s="1"/>
  <c r="D201" i="1"/>
  <c r="K200" i="1"/>
  <c r="Q200" i="1" s="1"/>
  <c r="G200" i="1"/>
  <c r="D200" i="1"/>
  <c r="L200" i="1" s="1"/>
  <c r="M200" i="1" s="1"/>
  <c r="K199" i="1"/>
  <c r="Q199" i="1" s="1"/>
  <c r="G199" i="1"/>
  <c r="D199" i="1"/>
  <c r="K198" i="1"/>
  <c r="G198" i="1"/>
  <c r="D198" i="1"/>
  <c r="L198" i="1" s="1"/>
  <c r="M198" i="1" s="1"/>
  <c r="K197" i="1"/>
  <c r="G197" i="1"/>
  <c r="D197" i="1"/>
  <c r="AS192" i="1"/>
  <c r="AY190" i="1"/>
  <c r="AB190" i="1"/>
  <c r="AP192" i="1" s="1"/>
  <c r="H190" i="1"/>
  <c r="F190" i="1"/>
  <c r="E190" i="1"/>
  <c r="C190" i="1"/>
  <c r="Q189" i="1"/>
  <c r="P189" i="1"/>
  <c r="K189" i="1"/>
  <c r="N189" i="1" s="1"/>
  <c r="G189" i="1"/>
  <c r="D189" i="1"/>
  <c r="L189" i="1" s="1"/>
  <c r="M189" i="1" s="1"/>
  <c r="K188" i="1"/>
  <c r="P188" i="1" s="1"/>
  <c r="G188" i="1"/>
  <c r="D188" i="1"/>
  <c r="K187" i="1"/>
  <c r="G187" i="1"/>
  <c r="D187" i="1"/>
  <c r="L187" i="1" s="1"/>
  <c r="M187" i="1" s="1"/>
  <c r="K186" i="1"/>
  <c r="N186" i="1" s="1"/>
  <c r="G186" i="1"/>
  <c r="D186" i="1"/>
  <c r="L186" i="1" s="1"/>
  <c r="M186" i="1" s="1"/>
  <c r="K185" i="1"/>
  <c r="Q185" i="1" s="1"/>
  <c r="G185" i="1"/>
  <c r="D185" i="1"/>
  <c r="L185" i="1" s="1"/>
  <c r="M185" i="1" s="1"/>
  <c r="K184" i="1"/>
  <c r="G184" i="1"/>
  <c r="D184" i="1"/>
  <c r="L184" i="1" s="1"/>
  <c r="M184" i="1" s="1"/>
  <c r="K183" i="1"/>
  <c r="N183" i="1" s="1"/>
  <c r="G183" i="1"/>
  <c r="D183" i="1"/>
  <c r="L183" i="1" s="1"/>
  <c r="M183" i="1" s="1"/>
  <c r="AI183" i="1" s="1"/>
  <c r="K182" i="1"/>
  <c r="Q182" i="1" s="1"/>
  <c r="G182" i="1"/>
  <c r="D182" i="1"/>
  <c r="L182" i="1" s="1"/>
  <c r="M182" i="1" s="1"/>
  <c r="K181" i="1"/>
  <c r="N181" i="1" s="1"/>
  <c r="G181" i="1"/>
  <c r="D181" i="1"/>
  <c r="L181" i="1" s="1"/>
  <c r="M181" i="1" s="1"/>
  <c r="Q180" i="1"/>
  <c r="K180" i="1"/>
  <c r="P180" i="1" s="1"/>
  <c r="G180" i="1"/>
  <c r="D180" i="1"/>
  <c r="AS175" i="1"/>
  <c r="AY173" i="1"/>
  <c r="AB173" i="1"/>
  <c r="AP175" i="1" s="1"/>
  <c r="H173" i="1"/>
  <c r="F173" i="1"/>
  <c r="E173" i="1"/>
  <c r="C173" i="1"/>
  <c r="K172" i="1"/>
  <c r="Q172" i="1" s="1"/>
  <c r="G172" i="1"/>
  <c r="D172" i="1"/>
  <c r="K171" i="1"/>
  <c r="Q171" i="1" s="1"/>
  <c r="G171" i="1"/>
  <c r="D171" i="1"/>
  <c r="K170" i="1"/>
  <c r="P170" i="1" s="1"/>
  <c r="G170" i="1"/>
  <c r="D170" i="1"/>
  <c r="K169" i="1"/>
  <c r="G169" i="1"/>
  <c r="D169" i="1"/>
  <c r="K168" i="1"/>
  <c r="G168" i="1"/>
  <c r="L168" i="1" s="1"/>
  <c r="M168" i="1" s="1"/>
  <c r="D168" i="1"/>
  <c r="K167" i="1"/>
  <c r="P167" i="1" s="1"/>
  <c r="G167" i="1"/>
  <c r="L167" i="1" s="1"/>
  <c r="M167" i="1" s="1"/>
  <c r="D167" i="1"/>
  <c r="K166" i="1"/>
  <c r="Q166" i="1" s="1"/>
  <c r="G166" i="1"/>
  <c r="D166" i="1"/>
  <c r="K165" i="1"/>
  <c r="P165" i="1" s="1"/>
  <c r="G165" i="1"/>
  <c r="D165" i="1"/>
  <c r="K164" i="1"/>
  <c r="P164" i="1" s="1"/>
  <c r="G164" i="1"/>
  <c r="D164" i="1"/>
  <c r="K163" i="1"/>
  <c r="P163" i="1" s="1"/>
  <c r="G163" i="1"/>
  <c r="D163" i="1"/>
  <c r="L163" i="1" s="1"/>
  <c r="M163" i="1" s="1"/>
  <c r="K162" i="1"/>
  <c r="G162" i="1"/>
  <c r="D162" i="1"/>
  <c r="L162" i="1" s="1"/>
  <c r="M162" i="1" s="1"/>
  <c r="AE162" i="1" s="1"/>
  <c r="AE173" i="1" s="1"/>
  <c r="AS157" i="1"/>
  <c r="AY155" i="1"/>
  <c r="AB155" i="1"/>
  <c r="AP157" i="1" s="1"/>
  <c r="H155" i="1"/>
  <c r="F155" i="1"/>
  <c r="E155" i="1"/>
  <c r="C155" i="1"/>
  <c r="K154" i="1"/>
  <c r="P154" i="1" s="1"/>
  <c r="G154" i="1"/>
  <c r="D154" i="1"/>
  <c r="L154" i="1" s="1"/>
  <c r="M154" i="1" s="1"/>
  <c r="K153" i="1"/>
  <c r="P153" i="1" s="1"/>
  <c r="G153" i="1"/>
  <c r="D153" i="1"/>
  <c r="K152" i="1"/>
  <c r="G152" i="1"/>
  <c r="D152" i="1"/>
  <c r="K151" i="1"/>
  <c r="G151" i="1"/>
  <c r="D151" i="1"/>
  <c r="Q150" i="1"/>
  <c r="K150" i="1"/>
  <c r="G150" i="1"/>
  <c r="D150" i="1"/>
  <c r="K149" i="1"/>
  <c r="Q149" i="1" s="1"/>
  <c r="G149" i="1"/>
  <c r="D149" i="1"/>
  <c r="K148" i="1"/>
  <c r="Q148" i="1" s="1"/>
  <c r="G148" i="1"/>
  <c r="D148" i="1"/>
  <c r="K147" i="1"/>
  <c r="G147" i="1"/>
  <c r="D147" i="1"/>
  <c r="K146" i="1"/>
  <c r="Q146" i="1" s="1"/>
  <c r="G146" i="1"/>
  <c r="D146" i="1"/>
  <c r="K145" i="1"/>
  <c r="N145" i="1" s="1"/>
  <c r="G145" i="1"/>
  <c r="D145" i="1"/>
  <c r="K144" i="1"/>
  <c r="Q144" i="1" s="1"/>
  <c r="G144" i="1"/>
  <c r="D144" i="1"/>
  <c r="L144" i="1" s="1"/>
  <c r="M144" i="1" s="1"/>
  <c r="K143" i="1"/>
  <c r="N143" i="1" s="1"/>
  <c r="G143" i="1"/>
  <c r="D143" i="1"/>
  <c r="AS138" i="1"/>
  <c r="AY136" i="1"/>
  <c r="AB136" i="1"/>
  <c r="AP138" i="1" s="1"/>
  <c r="H136" i="1"/>
  <c r="F136" i="1"/>
  <c r="E136" i="1"/>
  <c r="C136" i="1"/>
  <c r="K135" i="1"/>
  <c r="P135" i="1" s="1"/>
  <c r="G135" i="1"/>
  <c r="D135" i="1"/>
  <c r="K134" i="1"/>
  <c r="G134" i="1"/>
  <c r="D134" i="1"/>
  <c r="K133" i="1"/>
  <c r="N133" i="1" s="1"/>
  <c r="G133" i="1"/>
  <c r="D133" i="1"/>
  <c r="L133" i="1" s="1"/>
  <c r="M133" i="1" s="1"/>
  <c r="K132" i="1"/>
  <c r="Q132" i="1" s="1"/>
  <c r="G132" i="1"/>
  <c r="D132" i="1"/>
  <c r="L132" i="1" s="1"/>
  <c r="M132" i="1" s="1"/>
  <c r="K131" i="1"/>
  <c r="P131" i="1" s="1"/>
  <c r="G131" i="1"/>
  <c r="L131" i="1" s="1"/>
  <c r="M131" i="1" s="1"/>
  <c r="D131" i="1"/>
  <c r="K130" i="1"/>
  <c r="Q130" i="1" s="1"/>
  <c r="G130" i="1"/>
  <c r="D130" i="1"/>
  <c r="L130" i="1" s="1"/>
  <c r="M130" i="1" s="1"/>
  <c r="K129" i="1"/>
  <c r="P129" i="1" s="1"/>
  <c r="G129" i="1"/>
  <c r="D129" i="1"/>
  <c r="K128" i="1"/>
  <c r="G128" i="1"/>
  <c r="D128" i="1"/>
  <c r="K127" i="1"/>
  <c r="Q127" i="1" s="1"/>
  <c r="G127" i="1"/>
  <c r="D127" i="1"/>
  <c r="K126" i="1"/>
  <c r="P126" i="1" s="1"/>
  <c r="G126" i="1"/>
  <c r="D126" i="1"/>
  <c r="L126" i="1" s="1"/>
  <c r="M126" i="1" s="1"/>
  <c r="K125" i="1"/>
  <c r="Q125" i="1" s="1"/>
  <c r="G125" i="1"/>
  <c r="D125" i="1"/>
  <c r="L125" i="1" s="1"/>
  <c r="M125" i="1" s="1"/>
  <c r="K124" i="1"/>
  <c r="N124" i="1" s="1"/>
  <c r="G124" i="1"/>
  <c r="D124" i="1"/>
  <c r="K123" i="1"/>
  <c r="Q123" i="1" s="1"/>
  <c r="G123" i="1"/>
  <c r="D123" i="1"/>
  <c r="AS118" i="1"/>
  <c r="AY116" i="1"/>
  <c r="AB116" i="1"/>
  <c r="AP118" i="1" s="1"/>
  <c r="H116" i="1"/>
  <c r="F116" i="1"/>
  <c r="E116" i="1"/>
  <c r="C116" i="1"/>
  <c r="K115" i="1"/>
  <c r="Q115" i="1" s="1"/>
  <c r="G115" i="1"/>
  <c r="D115" i="1"/>
  <c r="K114" i="1"/>
  <c r="Q114" i="1" s="1"/>
  <c r="G114" i="1"/>
  <c r="D114" i="1"/>
  <c r="K113" i="1"/>
  <c r="P113" i="1" s="1"/>
  <c r="G113" i="1"/>
  <c r="D113" i="1"/>
  <c r="L113" i="1" s="1"/>
  <c r="M113" i="1" s="1"/>
  <c r="K112" i="1"/>
  <c r="Q112" i="1" s="1"/>
  <c r="G112" i="1"/>
  <c r="D112" i="1"/>
  <c r="K111" i="1"/>
  <c r="G111" i="1"/>
  <c r="D111" i="1"/>
  <c r="L111" i="1" s="1"/>
  <c r="M111" i="1" s="1"/>
  <c r="AE111" i="1" s="1"/>
  <c r="P110" i="1"/>
  <c r="K110" i="1"/>
  <c r="G110" i="1"/>
  <c r="D110" i="1"/>
  <c r="L110" i="1" s="1"/>
  <c r="M110" i="1" s="1"/>
  <c r="K109" i="1"/>
  <c r="P109" i="1" s="1"/>
  <c r="G109" i="1"/>
  <c r="D109" i="1"/>
  <c r="L109" i="1" s="1"/>
  <c r="M109" i="1" s="1"/>
  <c r="K108" i="1"/>
  <c r="Q108" i="1" s="1"/>
  <c r="G108" i="1"/>
  <c r="D108" i="1"/>
  <c r="L108" i="1" s="1"/>
  <c r="M108" i="1" s="1"/>
  <c r="R108" i="1" s="1"/>
  <c r="K107" i="1"/>
  <c r="N107" i="1" s="1"/>
  <c r="G107" i="1"/>
  <c r="L107" i="1" s="1"/>
  <c r="M107" i="1" s="1"/>
  <c r="AE107" i="1" s="1"/>
  <c r="D107" i="1"/>
  <c r="K106" i="1"/>
  <c r="N106" i="1" s="1"/>
  <c r="G106" i="1"/>
  <c r="D106" i="1"/>
  <c r="K105" i="1"/>
  <c r="P105" i="1" s="1"/>
  <c r="G105" i="1"/>
  <c r="D105" i="1"/>
  <c r="K104" i="1"/>
  <c r="N104" i="1" s="1"/>
  <c r="G104" i="1"/>
  <c r="D104" i="1"/>
  <c r="L104" i="1" s="1"/>
  <c r="M104" i="1" s="1"/>
  <c r="K103" i="1"/>
  <c r="N103" i="1" s="1"/>
  <c r="G103" i="1"/>
  <c r="D103" i="1"/>
  <c r="K102" i="1"/>
  <c r="G102" i="1"/>
  <c r="D102" i="1"/>
  <c r="AS97" i="1"/>
  <c r="AY95" i="1"/>
  <c r="AB95" i="1"/>
  <c r="AP97" i="1" s="1"/>
  <c r="H95" i="1"/>
  <c r="F95" i="1"/>
  <c r="E95" i="1"/>
  <c r="C95" i="1"/>
  <c r="K94" i="1"/>
  <c r="P94" i="1" s="1"/>
  <c r="G94" i="1"/>
  <c r="D94" i="1"/>
  <c r="K93" i="1"/>
  <c r="G93" i="1"/>
  <c r="D93" i="1"/>
  <c r="K92" i="1"/>
  <c r="N92" i="1" s="1"/>
  <c r="G92" i="1"/>
  <c r="D92" i="1"/>
  <c r="K91" i="1"/>
  <c r="P91" i="1" s="1"/>
  <c r="G91" i="1"/>
  <c r="D91" i="1"/>
  <c r="K90" i="1"/>
  <c r="G90" i="1"/>
  <c r="D90" i="1"/>
  <c r="K89" i="1"/>
  <c r="Q89" i="1" s="1"/>
  <c r="G89" i="1"/>
  <c r="D89" i="1"/>
  <c r="L89" i="1" s="1"/>
  <c r="M89" i="1" s="1"/>
  <c r="K88" i="1"/>
  <c r="N88" i="1" s="1"/>
  <c r="G88" i="1"/>
  <c r="D88" i="1"/>
  <c r="K87" i="1"/>
  <c r="N87" i="1" s="1"/>
  <c r="G87" i="1"/>
  <c r="D87" i="1"/>
  <c r="K86" i="1"/>
  <c r="Q86" i="1" s="1"/>
  <c r="G86" i="1"/>
  <c r="D86" i="1"/>
  <c r="L86" i="1" s="1"/>
  <c r="M86" i="1" s="1"/>
  <c r="K85" i="1"/>
  <c r="P85" i="1" s="1"/>
  <c r="G85" i="1"/>
  <c r="D85" i="1"/>
  <c r="K84" i="1"/>
  <c r="G84" i="1"/>
  <c r="D84" i="1"/>
  <c r="N83" i="1"/>
  <c r="K83" i="1"/>
  <c r="G83" i="1"/>
  <c r="D83" i="1"/>
  <c r="L83" i="1" s="1"/>
  <c r="M83" i="1" s="1"/>
  <c r="O83" i="1" s="1"/>
  <c r="K82" i="1"/>
  <c r="G82" i="1"/>
  <c r="D82" i="1"/>
  <c r="K81" i="1"/>
  <c r="Q81" i="1" s="1"/>
  <c r="G81" i="1"/>
  <c r="D81" i="1"/>
  <c r="K80" i="1"/>
  <c r="G80" i="1"/>
  <c r="D80" i="1"/>
  <c r="AS75" i="1"/>
  <c r="AY73" i="1"/>
  <c r="AB73" i="1"/>
  <c r="AP75" i="1" s="1"/>
  <c r="H73" i="1"/>
  <c r="F73" i="1"/>
  <c r="E73" i="1"/>
  <c r="C73" i="1"/>
  <c r="K72" i="1"/>
  <c r="P72" i="1" s="1"/>
  <c r="G72" i="1"/>
  <c r="D72" i="1"/>
  <c r="L72" i="1" s="1"/>
  <c r="M72" i="1" s="1"/>
  <c r="K71" i="1"/>
  <c r="P71" i="1" s="1"/>
  <c r="G71" i="1"/>
  <c r="D71" i="1"/>
  <c r="L71" i="1" s="1"/>
  <c r="M71" i="1" s="1"/>
  <c r="K70" i="1"/>
  <c r="P70" i="1" s="1"/>
  <c r="G70" i="1"/>
  <c r="D70" i="1"/>
  <c r="K69" i="1"/>
  <c r="G69" i="1"/>
  <c r="D69" i="1"/>
  <c r="L69" i="1" s="1"/>
  <c r="M69" i="1" s="1"/>
  <c r="AE69" i="1" s="1"/>
  <c r="K68" i="1"/>
  <c r="P68" i="1" s="1"/>
  <c r="G68" i="1"/>
  <c r="D68" i="1"/>
  <c r="K67" i="1"/>
  <c r="N67" i="1" s="1"/>
  <c r="G67" i="1"/>
  <c r="D67" i="1"/>
  <c r="L67" i="1" s="1"/>
  <c r="M67" i="1" s="1"/>
  <c r="K66" i="1"/>
  <c r="P66" i="1" s="1"/>
  <c r="G66" i="1"/>
  <c r="D66" i="1"/>
  <c r="K65" i="1"/>
  <c r="Q65" i="1" s="1"/>
  <c r="G65" i="1"/>
  <c r="D65" i="1"/>
  <c r="L65" i="1" s="1"/>
  <c r="M65" i="1" s="1"/>
  <c r="AI65" i="1" s="1"/>
  <c r="K64" i="1"/>
  <c r="P64" i="1" s="1"/>
  <c r="G64" i="1"/>
  <c r="D64" i="1"/>
  <c r="K63" i="1"/>
  <c r="N63" i="1" s="1"/>
  <c r="G63" i="1"/>
  <c r="D63" i="1"/>
  <c r="AQ62" i="1"/>
  <c r="K62" i="1"/>
  <c r="G62" i="1"/>
  <c r="D62" i="1"/>
  <c r="S61" i="1"/>
  <c r="Q61" i="1"/>
  <c r="K61" i="1"/>
  <c r="G61" i="1"/>
  <c r="L61" i="1" s="1"/>
  <c r="M61" i="1" s="1"/>
  <c r="D61" i="1"/>
  <c r="K60" i="1"/>
  <c r="P60" i="1" s="1"/>
  <c r="G60" i="1"/>
  <c r="D60" i="1"/>
  <c r="L60" i="1" s="1"/>
  <c r="M60" i="1" s="1"/>
  <c r="K59" i="1"/>
  <c r="P59" i="1" s="1"/>
  <c r="G59" i="1"/>
  <c r="D59" i="1"/>
  <c r="K58" i="1"/>
  <c r="Q58" i="1" s="1"/>
  <c r="G58" i="1"/>
  <c r="D58" i="1"/>
  <c r="K57" i="1"/>
  <c r="P57" i="1" s="1"/>
  <c r="G57" i="1"/>
  <c r="D57" i="1"/>
  <c r="AS52" i="1"/>
  <c r="AY50" i="1"/>
  <c r="AB50" i="1"/>
  <c r="AP52" i="1" s="1"/>
  <c r="H50" i="1"/>
  <c r="F50" i="1"/>
  <c r="E50" i="1"/>
  <c r="C50" i="1"/>
  <c r="K49" i="1"/>
  <c r="P49" i="1" s="1"/>
  <c r="G49" i="1"/>
  <c r="D49" i="1"/>
  <c r="L49" i="1" s="1"/>
  <c r="M49" i="1" s="1"/>
  <c r="AI49" i="1" s="1"/>
  <c r="K48" i="1"/>
  <c r="Q48" i="1" s="1"/>
  <c r="G48" i="1"/>
  <c r="D48" i="1"/>
  <c r="K47" i="1"/>
  <c r="Q47" i="1" s="1"/>
  <c r="G47" i="1"/>
  <c r="L47" i="1" s="1"/>
  <c r="M47" i="1" s="1"/>
  <c r="D47" i="1"/>
  <c r="K46" i="1"/>
  <c r="N46" i="1" s="1"/>
  <c r="G46" i="1"/>
  <c r="D46" i="1"/>
  <c r="AQ45" i="1"/>
  <c r="K45" i="1"/>
  <c r="Q45" i="1" s="1"/>
  <c r="G45" i="1"/>
  <c r="D45" i="1"/>
  <c r="K44" i="1"/>
  <c r="P44" i="1" s="1"/>
  <c r="G44" i="1"/>
  <c r="D44" i="1"/>
  <c r="K43" i="1"/>
  <c r="P43" i="1" s="1"/>
  <c r="G43" i="1"/>
  <c r="D43" i="1"/>
  <c r="L43" i="1" s="1"/>
  <c r="M43" i="1" s="1"/>
  <c r="K42" i="1"/>
  <c r="G42" i="1"/>
  <c r="D42" i="1"/>
  <c r="K41" i="1"/>
  <c r="N41" i="1" s="1"/>
  <c r="G41" i="1"/>
  <c r="D41" i="1"/>
  <c r="L41" i="1" s="1"/>
  <c r="M41" i="1" s="1"/>
  <c r="K40" i="1"/>
  <c r="P40" i="1" s="1"/>
  <c r="G40" i="1"/>
  <c r="D40" i="1"/>
  <c r="K39" i="1"/>
  <c r="Q39" i="1" s="1"/>
  <c r="G39" i="1"/>
  <c r="D39" i="1"/>
  <c r="L39" i="1" s="1"/>
  <c r="M39" i="1" s="1"/>
  <c r="AE39" i="1" s="1"/>
  <c r="K38" i="1"/>
  <c r="Q38" i="1" s="1"/>
  <c r="G38" i="1"/>
  <c r="D38" i="1"/>
  <c r="K37" i="1"/>
  <c r="N37" i="1" s="1"/>
  <c r="G37" i="1"/>
  <c r="D37" i="1"/>
  <c r="L37" i="1" s="1"/>
  <c r="M37" i="1" s="1"/>
  <c r="K36" i="1"/>
  <c r="Q36" i="1" s="1"/>
  <c r="G36" i="1"/>
  <c r="D36" i="1"/>
  <c r="K35" i="1"/>
  <c r="G35" i="1"/>
  <c r="D35" i="1"/>
  <c r="K34" i="1"/>
  <c r="Q34" i="1" s="1"/>
  <c r="G34" i="1"/>
  <c r="D34" i="1"/>
  <c r="AQ33" i="1"/>
  <c r="K33" i="1"/>
  <c r="P33" i="1" s="1"/>
  <c r="G33" i="1"/>
  <c r="D33" i="1"/>
  <c r="AS28" i="1"/>
  <c r="AY26" i="1"/>
  <c r="AB26" i="1"/>
  <c r="AP28" i="1" s="1"/>
  <c r="H26" i="1"/>
  <c r="F26" i="1"/>
  <c r="E26" i="1"/>
  <c r="C26" i="1"/>
  <c r="K25" i="1"/>
  <c r="N25" i="1" s="1"/>
  <c r="G25" i="1"/>
  <c r="D25" i="1"/>
  <c r="L25" i="1" s="1"/>
  <c r="M25" i="1" s="1"/>
  <c r="K24" i="1"/>
  <c r="G24" i="1"/>
  <c r="D24" i="1"/>
  <c r="K23" i="1"/>
  <c r="P23" i="1" s="1"/>
  <c r="G23" i="1"/>
  <c r="L23" i="1" s="1"/>
  <c r="M23" i="1" s="1"/>
  <c r="D23" i="1"/>
  <c r="K22" i="1"/>
  <c r="Q22" i="1" s="1"/>
  <c r="G22" i="1"/>
  <c r="D22" i="1"/>
  <c r="AQ21" i="1"/>
  <c r="S21" i="1"/>
  <c r="N21" i="1"/>
  <c r="K21" i="1"/>
  <c r="Q21" i="1" s="1"/>
  <c r="G21" i="1"/>
  <c r="D21" i="1"/>
  <c r="L21" i="1" s="1"/>
  <c r="M21" i="1" s="1"/>
  <c r="K20" i="1"/>
  <c r="N20" i="1" s="1"/>
  <c r="G20" i="1"/>
  <c r="D20" i="1"/>
  <c r="L20" i="1" s="1"/>
  <c r="M20" i="1" s="1"/>
  <c r="AQ19" i="1"/>
  <c r="Q19" i="1"/>
  <c r="K19" i="1"/>
  <c r="P19" i="1" s="1"/>
  <c r="G19" i="1"/>
  <c r="D19" i="1"/>
  <c r="L19" i="1" s="1"/>
  <c r="M19" i="1" s="1"/>
  <c r="K18" i="1"/>
  <c r="Q18" i="1" s="1"/>
  <c r="G18" i="1"/>
  <c r="D18" i="1"/>
  <c r="K17" i="1"/>
  <c r="Q17" i="1" s="1"/>
  <c r="G17" i="1"/>
  <c r="D17" i="1"/>
  <c r="S16" i="1"/>
  <c r="K16" i="1"/>
  <c r="P16" i="1" s="1"/>
  <c r="G16" i="1"/>
  <c r="D16" i="1"/>
  <c r="L16" i="1" s="1"/>
  <c r="M16" i="1" s="1"/>
  <c r="K15" i="1"/>
  <c r="Q15" i="1" s="1"/>
  <c r="G15" i="1"/>
  <c r="D15" i="1"/>
  <c r="AQ14" i="1"/>
  <c r="S14" i="1"/>
  <c r="K14" i="1"/>
  <c r="P14" i="1" s="1"/>
  <c r="G14" i="1"/>
  <c r="D14" i="1"/>
  <c r="AQ13" i="1"/>
  <c r="N13" i="1"/>
  <c r="K13" i="1"/>
  <c r="Q13" i="1" s="1"/>
  <c r="G13" i="1"/>
  <c r="D13" i="1"/>
  <c r="K12" i="1"/>
  <c r="Q12" i="1" s="1"/>
  <c r="G12" i="1"/>
  <c r="D12" i="1"/>
  <c r="S11" i="1"/>
  <c r="K11" i="1"/>
  <c r="N11" i="1" s="1"/>
  <c r="G11" i="1"/>
  <c r="D11" i="1"/>
  <c r="L11" i="1" s="1"/>
  <c r="M11" i="1" s="1"/>
  <c r="K10" i="1"/>
  <c r="P10" i="1" s="1"/>
  <c r="G10" i="1"/>
  <c r="D10" i="1"/>
  <c r="S9" i="1"/>
  <c r="K9" i="1"/>
  <c r="Q9" i="1" s="1"/>
  <c r="G9" i="1"/>
  <c r="D9" i="1"/>
  <c r="L9" i="1" s="1"/>
  <c r="M9" i="1" s="1"/>
  <c r="K8" i="1"/>
  <c r="N8" i="1" s="1"/>
  <c r="G8" i="1"/>
  <c r="D8" i="1"/>
  <c r="L8" i="1" s="1"/>
  <c r="M8" i="1" s="1"/>
  <c r="H2" i="1"/>
  <c r="AQ86" i="1" s="1"/>
  <c r="AI245" i="1" l="1"/>
  <c r="R245" i="1"/>
  <c r="N89" i="1"/>
  <c r="L127" i="1"/>
  <c r="M127" i="1" s="1"/>
  <c r="L166" i="1"/>
  <c r="M166" i="1" s="1"/>
  <c r="L180" i="1"/>
  <c r="M180" i="1" s="1"/>
  <c r="Q243" i="1"/>
  <c r="L258" i="1"/>
  <c r="M258" i="1" s="1"/>
  <c r="L24" i="1"/>
  <c r="M24" i="1" s="1"/>
  <c r="N33" i="1"/>
  <c r="L48" i="1"/>
  <c r="M48" i="1" s="1"/>
  <c r="L66" i="1"/>
  <c r="M66" i="1" s="1"/>
  <c r="L114" i="1"/>
  <c r="M114" i="1" s="1"/>
  <c r="L128" i="1"/>
  <c r="M128" i="1" s="1"/>
  <c r="N132" i="1"/>
  <c r="G173" i="1"/>
  <c r="L172" i="1"/>
  <c r="M172" i="1" s="1"/>
  <c r="AE172" i="1" s="1"/>
  <c r="N180" i="1"/>
  <c r="P124" i="1"/>
  <c r="N172" i="1"/>
  <c r="L214" i="1"/>
  <c r="M214" i="1" s="1"/>
  <c r="AI214" i="1" s="1"/>
  <c r="Q46" i="1"/>
  <c r="Q113" i="1"/>
  <c r="Q44" i="1"/>
  <c r="P58" i="1"/>
  <c r="L91" i="1"/>
  <c r="M91" i="1" s="1"/>
  <c r="L105" i="1"/>
  <c r="M105" i="1" s="1"/>
  <c r="L115" i="1"/>
  <c r="M115" i="1" s="1"/>
  <c r="R115" i="1" s="1"/>
  <c r="Q124" i="1"/>
  <c r="L129" i="1"/>
  <c r="M129" i="1" s="1"/>
  <c r="AE129" i="1" s="1"/>
  <c r="L149" i="1"/>
  <c r="M149" i="1" s="1"/>
  <c r="O149" i="1" s="1"/>
  <c r="Q153" i="1"/>
  <c r="P172" i="1"/>
  <c r="P204" i="1"/>
  <c r="D235" i="1"/>
  <c r="L270" i="1"/>
  <c r="M270" i="1" s="1"/>
  <c r="P89" i="1"/>
  <c r="L59" i="1"/>
  <c r="M59" i="1" s="1"/>
  <c r="AI59" i="1" s="1"/>
  <c r="B248" i="1"/>
  <c r="Q245" i="1"/>
  <c r="Q126" i="1"/>
  <c r="Q16" i="1"/>
  <c r="L17" i="1"/>
  <c r="M17" i="1" s="1"/>
  <c r="Q91" i="1"/>
  <c r="P186" i="1"/>
  <c r="L15" i="1"/>
  <c r="M15" i="1" s="1"/>
  <c r="AI15" i="1" s="1"/>
  <c r="P132" i="1"/>
  <c r="P104" i="1"/>
  <c r="U104" i="1" s="1"/>
  <c r="W104" i="1" s="1"/>
  <c r="Q40" i="1"/>
  <c r="L92" i="1"/>
  <c r="M92" i="1" s="1"/>
  <c r="R92" i="1" s="1"/>
  <c r="L106" i="1"/>
  <c r="M106" i="1" s="1"/>
  <c r="L150" i="1"/>
  <c r="M150" i="1" s="1"/>
  <c r="L169" i="1"/>
  <c r="M169" i="1" s="1"/>
  <c r="Q186" i="1"/>
  <c r="L246" i="1"/>
  <c r="M246" i="1" s="1"/>
  <c r="AE246" i="1" s="1"/>
  <c r="L256" i="1"/>
  <c r="M256" i="1" s="1"/>
  <c r="B155" i="1"/>
  <c r="L10" i="1"/>
  <c r="M10" i="1" s="1"/>
  <c r="AI10" i="1" s="1"/>
  <c r="L14" i="1"/>
  <c r="M14" i="1" s="1"/>
  <c r="L18" i="1"/>
  <c r="M18" i="1" s="1"/>
  <c r="L36" i="1"/>
  <c r="M36" i="1" s="1"/>
  <c r="L46" i="1"/>
  <c r="M46" i="1" s="1"/>
  <c r="R46" i="1" s="1"/>
  <c r="L64" i="1"/>
  <c r="M64" i="1" s="1"/>
  <c r="R64" i="1" s="1"/>
  <c r="Q164" i="1"/>
  <c r="L229" i="1"/>
  <c r="M229" i="1" s="1"/>
  <c r="L247" i="1"/>
  <c r="M247" i="1" s="1"/>
  <c r="L257" i="1"/>
  <c r="M257" i="1" s="1"/>
  <c r="Q64" i="1"/>
  <c r="N126" i="1"/>
  <c r="L146" i="1"/>
  <c r="M146" i="1" s="1"/>
  <c r="L151" i="1"/>
  <c r="M151" i="1" s="1"/>
  <c r="L165" i="1"/>
  <c r="M165" i="1" s="1"/>
  <c r="L170" i="1"/>
  <c r="M170" i="1" s="1"/>
  <c r="AE170" i="1" s="1"/>
  <c r="G260" i="1"/>
  <c r="AI167" i="1"/>
  <c r="R167" i="1"/>
  <c r="R259" i="1"/>
  <c r="AE259" i="1"/>
  <c r="AI259" i="1"/>
  <c r="AI110" i="1"/>
  <c r="R110" i="1"/>
  <c r="AE110" i="1"/>
  <c r="O172" i="1"/>
  <c r="AI166" i="1"/>
  <c r="R166" i="1"/>
  <c r="R220" i="1"/>
  <c r="U220" i="1" s="1"/>
  <c r="W220" i="1" s="1"/>
  <c r="O220" i="1"/>
  <c r="P25" i="1"/>
  <c r="L80" i="1"/>
  <c r="M80" i="1" s="1"/>
  <c r="R80" i="1" s="1"/>
  <c r="L90" i="1"/>
  <c r="M90" i="1" s="1"/>
  <c r="AI90" i="1" s="1"/>
  <c r="AQ9" i="1"/>
  <c r="L12" i="1"/>
  <c r="M12" i="1" s="1"/>
  <c r="AE12" i="1" s="1"/>
  <c r="P17" i="1"/>
  <c r="P20" i="1"/>
  <c r="S45" i="1"/>
  <c r="L63" i="1"/>
  <c r="M63" i="1" s="1"/>
  <c r="O63" i="1" s="1"/>
  <c r="N81" i="1"/>
  <c r="Z81" i="1" s="1"/>
  <c r="L112" i="1"/>
  <c r="M112" i="1" s="1"/>
  <c r="R112" i="1" s="1"/>
  <c r="P127" i="1"/>
  <c r="L164" i="1"/>
  <c r="M164" i="1" s="1"/>
  <c r="AI164" i="1" s="1"/>
  <c r="L188" i="1"/>
  <c r="M188" i="1" s="1"/>
  <c r="AE188" i="1" s="1"/>
  <c r="P203" i="1"/>
  <c r="P229" i="1"/>
  <c r="O232" i="1"/>
  <c r="N242" i="1"/>
  <c r="N244" i="1"/>
  <c r="O244" i="1" s="1"/>
  <c r="N47" i="1"/>
  <c r="O47" i="1" s="1"/>
  <c r="P130" i="1"/>
  <c r="N200" i="1"/>
  <c r="N219" i="1"/>
  <c r="O219" i="1" s="1"/>
  <c r="Q232" i="1"/>
  <c r="P234" i="1"/>
  <c r="Q242" i="1"/>
  <c r="Q244" i="1"/>
  <c r="D271" i="1"/>
  <c r="N130" i="1"/>
  <c r="O130" i="1" s="1"/>
  <c r="P257" i="1"/>
  <c r="P65" i="1"/>
  <c r="Q145" i="1"/>
  <c r="Q257" i="1"/>
  <c r="N246" i="1"/>
  <c r="Q20" i="1"/>
  <c r="S12" i="1"/>
  <c r="N15" i="1"/>
  <c r="S23" i="1"/>
  <c r="D50" i="1"/>
  <c r="S36" i="1"/>
  <c r="L40" i="1"/>
  <c r="M40" i="1" s="1"/>
  <c r="N43" i="1"/>
  <c r="O43" i="1" s="1"/>
  <c r="N57" i="1"/>
  <c r="Q63" i="1"/>
  <c r="N66" i="1"/>
  <c r="O66" i="1" s="1"/>
  <c r="L85" i="1"/>
  <c r="M85" i="1" s="1"/>
  <c r="R85" i="1" s="1"/>
  <c r="P88" i="1"/>
  <c r="N109" i="1"/>
  <c r="P123" i="1"/>
  <c r="P125" i="1"/>
  <c r="N146" i="1"/>
  <c r="O146" i="1" s="1"/>
  <c r="N149" i="1"/>
  <c r="P171" i="1"/>
  <c r="N182" i="1"/>
  <c r="N185" i="1"/>
  <c r="P219" i="1"/>
  <c r="R232" i="1"/>
  <c r="Q234" i="1"/>
  <c r="L68" i="1"/>
  <c r="M68" i="1" s="1"/>
  <c r="R68" i="1" s="1"/>
  <c r="P92" i="1"/>
  <c r="N154" i="1"/>
  <c r="O154" i="1" s="1"/>
  <c r="P231" i="1"/>
  <c r="N268" i="1"/>
  <c r="O268" i="1" s="1"/>
  <c r="L42" i="1"/>
  <c r="M42" i="1" s="1"/>
  <c r="P38" i="1"/>
  <c r="Q71" i="1"/>
  <c r="N45" i="1"/>
  <c r="L62" i="1"/>
  <c r="M62" i="1" s="1"/>
  <c r="AI62" i="1" s="1"/>
  <c r="AI83" i="1"/>
  <c r="N105" i="1"/>
  <c r="N108" i="1"/>
  <c r="N114" i="1"/>
  <c r="O114" i="1" s="1"/>
  <c r="Q167" i="1"/>
  <c r="R218" i="1"/>
  <c r="U218" i="1" s="1"/>
  <c r="W218" i="1" s="1"/>
  <c r="P45" i="1"/>
  <c r="N59" i="1"/>
  <c r="Z59" i="1" s="1"/>
  <c r="AA59" i="1" s="1"/>
  <c r="P114" i="1"/>
  <c r="Q59" i="1"/>
  <c r="Q105" i="1"/>
  <c r="B260" i="1"/>
  <c r="N48" i="1"/>
  <c r="P81" i="1"/>
  <c r="N125" i="1"/>
  <c r="O125" i="1" s="1"/>
  <c r="Q203" i="1"/>
  <c r="P232" i="1"/>
  <c r="N123" i="1"/>
  <c r="N171" i="1"/>
  <c r="N10" i="1"/>
  <c r="L13" i="1"/>
  <c r="M13" i="1" s="1"/>
  <c r="R13" i="1" s="1"/>
  <c r="P15" i="1"/>
  <c r="Q43" i="1"/>
  <c r="Q57" i="1"/>
  <c r="Q66" i="1"/>
  <c r="N70" i="1"/>
  <c r="Q88" i="1"/>
  <c r="N91" i="1"/>
  <c r="Q109" i="1"/>
  <c r="N131" i="1"/>
  <c r="P146" i="1"/>
  <c r="P149" i="1"/>
  <c r="N153" i="1"/>
  <c r="N164" i="1"/>
  <c r="P166" i="1"/>
  <c r="P182" i="1"/>
  <c r="P185" i="1"/>
  <c r="L204" i="1"/>
  <c r="M204" i="1" s="1"/>
  <c r="AI204" i="1" s="1"/>
  <c r="AE232" i="1"/>
  <c r="N71" i="1"/>
  <c r="R162" i="1"/>
  <c r="L199" i="1"/>
  <c r="M199" i="1" s="1"/>
  <c r="AE199" i="1" s="1"/>
  <c r="N38" i="1"/>
  <c r="P47" i="1"/>
  <c r="Q205" i="1"/>
  <c r="AE214" i="1"/>
  <c r="Q231" i="1"/>
  <c r="P11" i="1"/>
  <c r="R83" i="1"/>
  <c r="N199" i="1"/>
  <c r="Q11" i="1"/>
  <c r="P145" i="1"/>
  <c r="P199" i="1"/>
  <c r="L269" i="1"/>
  <c r="M269" i="1" s="1"/>
  <c r="L81" i="1"/>
  <c r="M81" i="1" s="1"/>
  <c r="AI81" i="1" s="1"/>
  <c r="Q165" i="1"/>
  <c r="N127" i="1"/>
  <c r="O127" i="1" s="1"/>
  <c r="Q229" i="1"/>
  <c r="P48" i="1"/>
  <c r="Q10" i="1"/>
  <c r="N40" i="1"/>
  <c r="L44" i="1"/>
  <c r="M44" i="1" s="1"/>
  <c r="Q70" i="1"/>
  <c r="N115" i="1"/>
  <c r="O115" i="1" s="1"/>
  <c r="L124" i="1"/>
  <c r="M124" i="1" s="1"/>
  <c r="O124" i="1" s="1"/>
  <c r="Q131" i="1"/>
  <c r="L135" i="1"/>
  <c r="M135" i="1" s="1"/>
  <c r="AE135" i="1" s="1"/>
  <c r="L233" i="1"/>
  <c r="M233" i="1" s="1"/>
  <c r="P267" i="1"/>
  <c r="Q267" i="1" s="1"/>
  <c r="N17" i="1"/>
  <c r="O17" i="1" s="1"/>
  <c r="L145" i="1"/>
  <c r="M145" i="1" s="1"/>
  <c r="R145" i="1" s="1"/>
  <c r="P148" i="1"/>
  <c r="Q154" i="1"/>
  <c r="N165" i="1"/>
  <c r="O165" i="1" s="1"/>
  <c r="N167" i="1"/>
  <c r="O167" i="1" s="1"/>
  <c r="N170" i="1"/>
  <c r="L215" i="1"/>
  <c r="M215" i="1" s="1"/>
  <c r="P9" i="1"/>
  <c r="L35" i="1"/>
  <c r="M35" i="1" s="1"/>
  <c r="AE35" i="1" s="1"/>
  <c r="G248" i="1"/>
  <c r="P22" i="1"/>
  <c r="L84" i="1"/>
  <c r="M84" i="1" s="1"/>
  <c r="AE84" i="1" s="1"/>
  <c r="Q163" i="1"/>
  <c r="S10" i="1"/>
  <c r="S70" i="1"/>
  <c r="G190" i="1"/>
  <c r="P13" i="1"/>
  <c r="P21" i="1"/>
  <c r="Q33" i="1"/>
  <c r="P37" i="1"/>
  <c r="N49" i="1"/>
  <c r="O49" i="1" s="1"/>
  <c r="N64" i="1"/>
  <c r="Q104" i="1"/>
  <c r="N113" i="1"/>
  <c r="Q204" i="1"/>
  <c r="N245" i="1"/>
  <c r="O245" i="1" s="1"/>
  <c r="AE183" i="1"/>
  <c r="G50" i="1"/>
  <c r="L45" i="1"/>
  <c r="M45" i="1" s="1"/>
  <c r="AE45" i="1" s="1"/>
  <c r="Q92" i="1"/>
  <c r="N148" i="1"/>
  <c r="L22" i="1"/>
  <c r="M22" i="1" s="1"/>
  <c r="N9" i="1"/>
  <c r="Q14" i="1"/>
  <c r="Q170" i="1"/>
  <c r="N22" i="1"/>
  <c r="O22" i="1" s="1"/>
  <c r="G26" i="1"/>
  <c r="N19" i="1"/>
  <c r="S33" i="1"/>
  <c r="N44" i="1"/>
  <c r="Q49" i="1"/>
  <c r="N58" i="1"/>
  <c r="L148" i="1"/>
  <c r="M148" i="1" s="1"/>
  <c r="AI148" i="1" s="1"/>
  <c r="L205" i="1"/>
  <c r="M205" i="1" s="1"/>
  <c r="AE205" i="1" s="1"/>
  <c r="L231" i="1"/>
  <c r="M231" i="1" s="1"/>
  <c r="O231" i="1" s="1"/>
  <c r="O243" i="1"/>
  <c r="N256" i="1"/>
  <c r="O256" i="1" s="1"/>
  <c r="L289" i="1"/>
  <c r="M289" i="1" s="1"/>
  <c r="AQ12" i="1"/>
  <c r="AQ43" i="1"/>
  <c r="AQ48" i="1"/>
  <c r="S17" i="1"/>
  <c r="S22" i="1"/>
  <c r="S41" i="1"/>
  <c r="AQ41" i="1"/>
  <c r="S8" i="1"/>
  <c r="S15" i="1"/>
  <c r="AQ10" i="1"/>
  <c r="AQ22" i="1"/>
  <c r="S34" i="1"/>
  <c r="AQ8" i="1"/>
  <c r="AQ15" i="1"/>
  <c r="AQ18" i="1"/>
  <c r="AQ26" i="1"/>
  <c r="AQ82" i="1"/>
  <c r="S35" i="1"/>
  <c r="AQ49" i="1"/>
  <c r="AQ23" i="1"/>
  <c r="AQ42" i="1"/>
  <c r="S47" i="1"/>
  <c r="AQ58" i="1"/>
  <c r="L288" i="1"/>
  <c r="M288" i="1" s="1"/>
  <c r="B290" i="1"/>
  <c r="R15" i="1"/>
  <c r="O15" i="1"/>
  <c r="O41" i="1"/>
  <c r="AE41" i="1"/>
  <c r="R41" i="1"/>
  <c r="AI41" i="1"/>
  <c r="R20" i="1"/>
  <c r="O20" i="1"/>
  <c r="AI20" i="1"/>
  <c r="AE20" i="1"/>
  <c r="AI8" i="1"/>
  <c r="AE8" i="1"/>
  <c r="AE26" i="1" s="1"/>
  <c r="O8" i="1"/>
  <c r="O26" i="1" s="1"/>
  <c r="R8" i="1"/>
  <c r="M26" i="1"/>
  <c r="O44" i="1"/>
  <c r="AI44" i="1"/>
  <c r="AE44" i="1"/>
  <c r="R44" i="1"/>
  <c r="AE66" i="1"/>
  <c r="R66" i="1"/>
  <c r="AI66" i="1"/>
  <c r="R18" i="1"/>
  <c r="AI18" i="1"/>
  <c r="AE18" i="1"/>
  <c r="R109" i="1"/>
  <c r="U109" i="1" s="1"/>
  <c r="W109" i="1" s="1"/>
  <c r="O109" i="1"/>
  <c r="AE109" i="1"/>
  <c r="AI109" i="1"/>
  <c r="AI85" i="1"/>
  <c r="AE85" i="1"/>
  <c r="AE23" i="1"/>
  <c r="AI23" i="1"/>
  <c r="R23" i="1"/>
  <c r="U23" i="1" s="1"/>
  <c r="W23" i="1" s="1"/>
  <c r="AI9" i="1"/>
  <c r="AE9" i="1"/>
  <c r="R9" i="1"/>
  <c r="T9" i="1" s="1"/>
  <c r="V9" i="1" s="1"/>
  <c r="O9" i="1"/>
  <c r="R16" i="1"/>
  <c r="T16" i="1" s="1"/>
  <c r="V16" i="1" s="1"/>
  <c r="AI16" i="1"/>
  <c r="AE16" i="1"/>
  <c r="AE11" i="1"/>
  <c r="R11" i="1"/>
  <c r="O11" i="1"/>
  <c r="AI11" i="1"/>
  <c r="R21" i="1"/>
  <c r="AE21" i="1"/>
  <c r="O21" i="1"/>
  <c r="AI21" i="1"/>
  <c r="R45" i="1"/>
  <c r="AI45" i="1"/>
  <c r="O71" i="1"/>
  <c r="R71" i="1"/>
  <c r="AI71" i="1"/>
  <c r="AE71" i="1"/>
  <c r="R14" i="1"/>
  <c r="U14" i="1" s="1"/>
  <c r="W14" i="1" s="1"/>
  <c r="AI14" i="1"/>
  <c r="AE14" i="1"/>
  <c r="O67" i="1"/>
  <c r="AE67" i="1"/>
  <c r="R67" i="1"/>
  <c r="AI67" i="1"/>
  <c r="R19" i="1"/>
  <c r="O19" i="1"/>
  <c r="AI19" i="1"/>
  <c r="AE19" i="1"/>
  <c r="R24" i="1"/>
  <c r="AI24" i="1"/>
  <c r="AE24" i="1"/>
  <c r="AI36" i="1"/>
  <c r="AE36" i="1"/>
  <c r="R36" i="1"/>
  <c r="AE61" i="1"/>
  <c r="R61" i="1"/>
  <c r="AI61" i="1"/>
  <c r="AE68" i="1"/>
  <c r="AI68" i="1"/>
  <c r="AE40" i="1"/>
  <c r="AI40" i="1"/>
  <c r="R40" i="1"/>
  <c r="R25" i="1"/>
  <c r="AE25" i="1"/>
  <c r="O25" i="1"/>
  <c r="AI25" i="1"/>
  <c r="O37" i="1"/>
  <c r="AI37" i="1"/>
  <c r="AE37" i="1"/>
  <c r="R37" i="1"/>
  <c r="AE10" i="1"/>
  <c r="O10" i="1"/>
  <c r="R48" i="1"/>
  <c r="O48" i="1"/>
  <c r="AI48" i="1"/>
  <c r="AE48" i="1"/>
  <c r="R62" i="1"/>
  <c r="AE62" i="1"/>
  <c r="R17" i="1"/>
  <c r="AI17" i="1"/>
  <c r="AE17" i="1"/>
  <c r="R22" i="1"/>
  <c r="AE22" i="1"/>
  <c r="AI22" i="1"/>
  <c r="P8" i="1"/>
  <c r="S24" i="1"/>
  <c r="N39" i="1"/>
  <c r="S42" i="1"/>
  <c r="AI43" i="1"/>
  <c r="R43" i="1"/>
  <c r="P46" i="1"/>
  <c r="AQ47" i="1"/>
  <c r="S62" i="1"/>
  <c r="AQ66" i="1"/>
  <c r="AE80" i="1"/>
  <c r="AE95" i="1" s="1"/>
  <c r="AI80" i="1"/>
  <c r="Q8" i="1"/>
  <c r="O39" i="1"/>
  <c r="R47" i="1"/>
  <c r="T47" i="1" s="1"/>
  <c r="V47" i="1" s="1"/>
  <c r="AE65" i="1"/>
  <c r="S71" i="1"/>
  <c r="R72" i="1"/>
  <c r="P80" i="1"/>
  <c r="N80" i="1"/>
  <c r="Q80" i="1"/>
  <c r="AI86" i="1"/>
  <c r="AE86" i="1"/>
  <c r="R86" i="1"/>
  <c r="AE89" i="1"/>
  <c r="AI89" i="1"/>
  <c r="O89" i="1"/>
  <c r="R89" i="1"/>
  <c r="O113" i="1"/>
  <c r="AI113" i="1"/>
  <c r="R113" i="1"/>
  <c r="AE113" i="1"/>
  <c r="N12" i="1"/>
  <c r="Z12" i="1" s="1"/>
  <c r="N23" i="1"/>
  <c r="AQ37" i="1"/>
  <c r="P39" i="1"/>
  <c r="AQ40" i="1"/>
  <c r="AQ57" i="1"/>
  <c r="N65" i="1"/>
  <c r="O65" i="1" s="1"/>
  <c r="AQ67" i="1"/>
  <c r="S72" i="1"/>
  <c r="T72" i="1" s="1"/>
  <c r="V72" i="1" s="1"/>
  <c r="S73" i="1"/>
  <c r="AQ84" i="1"/>
  <c r="R39" i="1"/>
  <c r="AQ95" i="1"/>
  <c r="R105" i="1"/>
  <c r="O105" i="1"/>
  <c r="AE105" i="1"/>
  <c r="AI105" i="1"/>
  <c r="AI149" i="1"/>
  <c r="R149" i="1"/>
  <c r="P36" i="1"/>
  <c r="N36" i="1"/>
  <c r="Z36" i="1" s="1"/>
  <c r="AA36" i="1" s="1"/>
  <c r="P12" i="1"/>
  <c r="N14" i="1"/>
  <c r="Q23" i="1"/>
  <c r="S43" i="1"/>
  <c r="R65" i="1"/>
  <c r="AQ68" i="1"/>
  <c r="S92" i="1"/>
  <c r="S94" i="1"/>
  <c r="R107" i="1"/>
  <c r="O107" i="1"/>
  <c r="AI107" i="1"/>
  <c r="L57" i="1"/>
  <c r="M57" i="1" s="1"/>
  <c r="G73" i="1"/>
  <c r="AE72" i="1"/>
  <c r="AE91" i="1"/>
  <c r="AI91" i="1"/>
  <c r="R91" i="1"/>
  <c r="O91" i="1"/>
  <c r="N16" i="1"/>
  <c r="L34" i="1"/>
  <c r="M34" i="1" s="1"/>
  <c r="Q37" i="1"/>
  <c r="L38" i="1"/>
  <c r="M38" i="1" s="1"/>
  <c r="AQ59" i="1"/>
  <c r="AQ69" i="1"/>
  <c r="P111" i="1"/>
  <c r="N111" i="1"/>
  <c r="Q111" i="1"/>
  <c r="T23" i="1"/>
  <c r="V23" i="1" s="1"/>
  <c r="AI72" i="1"/>
  <c r="L82" i="1"/>
  <c r="M82" i="1" s="1"/>
  <c r="B95" i="1"/>
  <c r="O104" i="1"/>
  <c r="AI104" i="1"/>
  <c r="AE104" i="1"/>
  <c r="R104" i="1"/>
  <c r="R114" i="1"/>
  <c r="AI114" i="1"/>
  <c r="AE114" i="1"/>
  <c r="S290" i="1"/>
  <c r="AQ280" i="1"/>
  <c r="AQ270" i="1"/>
  <c r="S260" i="1"/>
  <c r="AQ289" i="1"/>
  <c r="AQ279" i="1"/>
  <c r="AQ269" i="1"/>
  <c r="AQ259" i="1"/>
  <c r="AQ235" i="1"/>
  <c r="AQ288" i="1"/>
  <c r="S280" i="1"/>
  <c r="AQ278" i="1"/>
  <c r="S270" i="1"/>
  <c r="AQ268" i="1"/>
  <c r="AQ258" i="1"/>
  <c r="S248" i="1"/>
  <c r="S289" i="1"/>
  <c r="S279" i="1"/>
  <c r="S269" i="1"/>
  <c r="AQ267" i="1"/>
  <c r="S288" i="1"/>
  <c r="S278" i="1"/>
  <c r="S268" i="1"/>
  <c r="S258" i="1"/>
  <c r="AQ256" i="1"/>
  <c r="AQ246" i="1"/>
  <c r="S267" i="1"/>
  <c r="S257" i="1"/>
  <c r="AQ255" i="1"/>
  <c r="S247" i="1"/>
  <c r="AQ245" i="1"/>
  <c r="S235" i="1"/>
  <c r="AQ221" i="1"/>
  <c r="S256" i="1"/>
  <c r="S246" i="1"/>
  <c r="AQ244" i="1"/>
  <c r="AQ234" i="1"/>
  <c r="S281" i="1"/>
  <c r="AQ257" i="1"/>
  <c r="S229" i="1"/>
  <c r="S215" i="1"/>
  <c r="AQ205" i="1"/>
  <c r="S259" i="1"/>
  <c r="S245" i="1"/>
  <c r="U245" i="1" s="1"/>
  <c r="W245" i="1" s="1"/>
  <c r="S271" i="1"/>
  <c r="AQ281" i="1"/>
  <c r="AQ290" i="1"/>
  <c r="AQ271" i="1"/>
  <c r="AQ248" i="1"/>
  <c r="S242" i="1"/>
  <c r="S199" i="1"/>
  <c r="AQ197" i="1"/>
  <c r="S189" i="1"/>
  <c r="AQ187" i="1"/>
  <c r="S244" i="1"/>
  <c r="S233" i="1"/>
  <c r="S198" i="1"/>
  <c r="S188" i="1"/>
  <c r="AQ186" i="1"/>
  <c r="S243" i="1"/>
  <c r="S216" i="1"/>
  <c r="AQ204" i="1"/>
  <c r="S201" i="1"/>
  <c r="S186" i="1"/>
  <c r="S164" i="1"/>
  <c r="AQ162" i="1"/>
  <c r="AQ228" i="1"/>
  <c r="AQ214" i="1"/>
  <c r="AQ201" i="1"/>
  <c r="AQ190" i="1"/>
  <c r="AQ189" i="1"/>
  <c r="S232" i="1"/>
  <c r="S220" i="1"/>
  <c r="S218" i="1"/>
  <c r="T218" i="1" s="1"/>
  <c r="V218" i="1" s="1"/>
  <c r="S190" i="1"/>
  <c r="AQ233" i="1"/>
  <c r="AQ216" i="1"/>
  <c r="S213" i="1"/>
  <c r="S202" i="1"/>
  <c r="AQ198" i="1"/>
  <c r="S187" i="1"/>
  <c r="S173" i="1"/>
  <c r="AQ260" i="1"/>
  <c r="AQ220" i="1"/>
  <c r="AQ218" i="1"/>
  <c r="AQ206" i="1"/>
  <c r="S206" i="1"/>
  <c r="S183" i="1"/>
  <c r="AQ181" i="1"/>
  <c r="AQ171" i="1"/>
  <c r="S231" i="1"/>
  <c r="AQ229" i="1"/>
  <c r="AQ213" i="1"/>
  <c r="S182" i="1"/>
  <c r="AQ180" i="1"/>
  <c r="S172" i="1"/>
  <c r="AQ170" i="1"/>
  <c r="AQ243" i="1"/>
  <c r="AQ232" i="1"/>
  <c r="AQ242" i="1"/>
  <c r="S234" i="1"/>
  <c r="AQ247" i="1"/>
  <c r="AQ231" i="1"/>
  <c r="AQ200" i="1"/>
  <c r="S197" i="1"/>
  <c r="AQ188" i="1"/>
  <c r="S167" i="1"/>
  <c r="U167" i="1" s="1"/>
  <c r="W167" i="1" s="1"/>
  <c r="S166" i="1"/>
  <c r="S145" i="1"/>
  <c r="AQ143" i="1"/>
  <c r="S135" i="1"/>
  <c r="AQ133" i="1"/>
  <c r="AQ184" i="1"/>
  <c r="S181" i="1"/>
  <c r="AQ168" i="1"/>
  <c r="S228" i="1"/>
  <c r="AQ202" i="1"/>
  <c r="S219" i="1"/>
  <c r="S221" i="1"/>
  <c r="S217" i="1"/>
  <c r="S205" i="1"/>
  <c r="S204" i="1"/>
  <c r="AQ199" i="1"/>
  <c r="S163" i="1"/>
  <c r="S130" i="1"/>
  <c r="AQ128" i="1"/>
  <c r="AQ230" i="1"/>
  <c r="AQ183" i="1"/>
  <c r="S203" i="1"/>
  <c r="AQ215" i="1"/>
  <c r="S185" i="1"/>
  <c r="S180" i="1"/>
  <c r="AQ173" i="1"/>
  <c r="S171" i="1"/>
  <c r="S153" i="1"/>
  <c r="AQ151" i="1"/>
  <c r="AQ169" i="1"/>
  <c r="AQ167" i="1"/>
  <c r="S230" i="1"/>
  <c r="AQ219" i="1"/>
  <c r="S200" i="1"/>
  <c r="S168" i="1"/>
  <c r="AQ165" i="1"/>
  <c r="S147" i="1"/>
  <c r="AQ145" i="1"/>
  <c r="AQ135" i="1"/>
  <c r="S132" i="1"/>
  <c r="S123" i="1"/>
  <c r="S113" i="1"/>
  <c r="AQ111" i="1"/>
  <c r="S149" i="1"/>
  <c r="AQ164" i="1"/>
  <c r="AQ185" i="1"/>
  <c r="AQ172" i="1"/>
  <c r="S152" i="1"/>
  <c r="S133" i="1"/>
  <c r="S108" i="1"/>
  <c r="AQ106" i="1"/>
  <c r="S150" i="1"/>
  <c r="AQ116" i="1"/>
  <c r="S106" i="1"/>
  <c r="AQ104" i="1"/>
  <c r="AQ94" i="1"/>
  <c r="AQ217" i="1"/>
  <c r="AQ203" i="1"/>
  <c r="AQ166" i="1"/>
  <c r="AQ152" i="1"/>
  <c r="AQ147" i="1"/>
  <c r="S105" i="1"/>
  <c r="T105" i="1" s="1"/>
  <c r="V105" i="1" s="1"/>
  <c r="AQ103" i="1"/>
  <c r="S184" i="1"/>
  <c r="S165" i="1"/>
  <c r="S162" i="1"/>
  <c r="S155" i="1"/>
  <c r="AQ150" i="1"/>
  <c r="S255" i="1"/>
  <c r="AQ163" i="1"/>
  <c r="S214" i="1"/>
  <c r="AQ148" i="1"/>
  <c r="AQ131" i="1"/>
  <c r="S126" i="1"/>
  <c r="AQ124" i="1"/>
  <c r="AQ114" i="1"/>
  <c r="S170" i="1"/>
  <c r="AQ155" i="1"/>
  <c r="S148" i="1"/>
  <c r="S146" i="1"/>
  <c r="AQ136" i="1"/>
  <c r="AQ182" i="1"/>
  <c r="S124" i="1"/>
  <c r="AQ112" i="1"/>
  <c r="S95" i="1"/>
  <c r="S80" i="1"/>
  <c r="S154" i="1"/>
  <c r="AQ134" i="1"/>
  <c r="AQ149" i="1"/>
  <c r="S169" i="1"/>
  <c r="AQ146" i="1"/>
  <c r="S129" i="1"/>
  <c r="AQ113" i="1"/>
  <c r="S89" i="1"/>
  <c r="AQ87" i="1"/>
  <c r="AQ153" i="1"/>
  <c r="AQ154" i="1"/>
  <c r="AQ129" i="1"/>
  <c r="S134" i="1"/>
  <c r="AQ110" i="1"/>
  <c r="AQ108" i="1"/>
  <c r="S83" i="1"/>
  <c r="AQ81" i="1"/>
  <c r="S109" i="1"/>
  <c r="AQ90" i="1"/>
  <c r="S85" i="1"/>
  <c r="S63" i="1"/>
  <c r="AQ61" i="1"/>
  <c r="S37" i="1"/>
  <c r="AQ35" i="1"/>
  <c r="AQ25" i="1"/>
  <c r="AQ144" i="1"/>
  <c r="S143" i="1"/>
  <c r="AQ125" i="1"/>
  <c r="S104" i="1"/>
  <c r="S136" i="1"/>
  <c r="S144" i="1"/>
  <c r="S128" i="1"/>
  <c r="S127" i="1"/>
  <c r="AQ105" i="1"/>
  <c r="S103" i="1"/>
  <c r="S93" i="1"/>
  <c r="S58" i="1"/>
  <c r="S48" i="1"/>
  <c r="AQ46" i="1"/>
  <c r="S131" i="1"/>
  <c r="AQ115" i="1"/>
  <c r="S107" i="1"/>
  <c r="AQ123" i="1"/>
  <c r="AQ109" i="1"/>
  <c r="S86" i="1"/>
  <c r="S81" i="1"/>
  <c r="AQ73" i="1"/>
  <c r="AQ70" i="1"/>
  <c r="S46" i="1"/>
  <c r="AQ44" i="1"/>
  <c r="AQ72" i="1"/>
  <c r="S67" i="1"/>
  <c r="AQ65" i="1"/>
  <c r="AQ127" i="1"/>
  <c r="AQ126" i="1"/>
  <c r="S110" i="1"/>
  <c r="U110" i="1" s="1"/>
  <c r="W110" i="1" s="1"/>
  <c r="S66" i="1"/>
  <c r="T66" i="1" s="1"/>
  <c r="V66" i="1" s="1"/>
  <c r="AQ64" i="1"/>
  <c r="AQ50" i="1"/>
  <c r="S40" i="1"/>
  <c r="AQ38" i="1"/>
  <c r="AQ93" i="1"/>
  <c r="AQ89" i="1"/>
  <c r="AQ63" i="1"/>
  <c r="AQ132" i="1"/>
  <c r="AQ130" i="1"/>
  <c r="S151" i="1"/>
  <c r="AQ107" i="1"/>
  <c r="S64" i="1"/>
  <c r="AQ60" i="1"/>
  <c r="AQ36" i="1"/>
  <c r="S25" i="1"/>
  <c r="T25" i="1" s="1"/>
  <c r="V25" i="1" s="1"/>
  <c r="S20" i="1"/>
  <c r="T20" i="1" s="1"/>
  <c r="V20" i="1" s="1"/>
  <c r="S90" i="1"/>
  <c r="S68" i="1"/>
  <c r="S49" i="1"/>
  <c r="S44" i="1"/>
  <c r="S39" i="1"/>
  <c r="AQ34" i="1"/>
  <c r="S26" i="1"/>
  <c r="S125" i="1"/>
  <c r="S102" i="1"/>
  <c r="S114" i="1"/>
  <c r="S115" i="1"/>
  <c r="AQ92" i="1"/>
  <c r="S59" i="1"/>
  <c r="S57" i="1"/>
  <c r="S50" i="1"/>
  <c r="AQ91" i="1"/>
  <c r="S65" i="1"/>
  <c r="U65" i="1" s="1"/>
  <c r="W65" i="1" s="1"/>
  <c r="AQ11" i="1"/>
  <c r="S13" i="1"/>
  <c r="N18" i="1"/>
  <c r="Q25" i="1"/>
  <c r="N34" i="1"/>
  <c r="AI39" i="1"/>
  <c r="AE43" i="1"/>
  <c r="P67" i="1"/>
  <c r="L70" i="1"/>
  <c r="M70" i="1" s="1"/>
  <c r="L93" i="1"/>
  <c r="M93" i="1" s="1"/>
  <c r="O108" i="1"/>
  <c r="AI108" i="1"/>
  <c r="AE108" i="1"/>
  <c r="S111" i="1"/>
  <c r="B26" i="1"/>
  <c r="P34" i="1"/>
  <c r="P41" i="1"/>
  <c r="Q67" i="1"/>
  <c r="Q69" i="1"/>
  <c r="P69" i="1"/>
  <c r="AQ71" i="1"/>
  <c r="AQ80" i="1"/>
  <c r="Q82" i="1"/>
  <c r="P82" i="1"/>
  <c r="N82" i="1"/>
  <c r="AQ83" i="1"/>
  <c r="S88" i="1"/>
  <c r="S91" i="1"/>
  <c r="L102" i="1"/>
  <c r="M102" i="1" s="1"/>
  <c r="G116" i="1"/>
  <c r="P18" i="1"/>
  <c r="P35" i="1"/>
  <c r="N35" i="1"/>
  <c r="Q35" i="1"/>
  <c r="Q41" i="1"/>
  <c r="AE47" i="1"/>
  <c r="R59" i="1"/>
  <c r="AE59" i="1"/>
  <c r="Q60" i="1"/>
  <c r="N60" i="1"/>
  <c r="O60" i="1" s="1"/>
  <c r="AI69" i="1"/>
  <c r="R69" i="1"/>
  <c r="N93" i="1"/>
  <c r="Q93" i="1"/>
  <c r="P93" i="1"/>
  <c r="N102" i="1"/>
  <c r="Z102" i="1" s="1"/>
  <c r="Q102" i="1"/>
  <c r="P102" i="1"/>
  <c r="S116" i="1"/>
  <c r="P24" i="1"/>
  <c r="N24" i="1"/>
  <c r="D26" i="1"/>
  <c r="N42" i="1"/>
  <c r="Q42" i="1"/>
  <c r="R49" i="1"/>
  <c r="AE49" i="1"/>
  <c r="AE60" i="1"/>
  <c r="AI60" i="1"/>
  <c r="N69" i="1"/>
  <c r="S82" i="1"/>
  <c r="P90" i="1"/>
  <c r="Q90" i="1"/>
  <c r="G95" i="1"/>
  <c r="B50" i="1"/>
  <c r="L33" i="1"/>
  <c r="M33" i="1" s="1"/>
  <c r="AI42" i="1"/>
  <c r="T45" i="1"/>
  <c r="V45" i="1" s="1"/>
  <c r="AI47" i="1"/>
  <c r="Q62" i="1"/>
  <c r="P62" i="1"/>
  <c r="D73" i="1"/>
  <c r="P84" i="1"/>
  <c r="N84" i="1"/>
  <c r="S87" i="1"/>
  <c r="AQ88" i="1"/>
  <c r="AE90" i="1"/>
  <c r="R90" i="1"/>
  <c r="AQ16" i="1"/>
  <c r="T17" i="1"/>
  <c r="V17" i="1" s="1"/>
  <c r="S18" i="1"/>
  <c r="AQ20" i="1"/>
  <c r="AQ24" i="1"/>
  <c r="S38" i="1"/>
  <c r="AQ39" i="1"/>
  <c r="R60" i="1"/>
  <c r="S69" i="1"/>
  <c r="Q84" i="1"/>
  <c r="AQ85" i="1"/>
  <c r="N90" i="1"/>
  <c r="M95" i="1"/>
  <c r="AQ17" i="1"/>
  <c r="S19" i="1"/>
  <c r="Q24" i="1"/>
  <c r="P42" i="1"/>
  <c r="S60" i="1"/>
  <c r="N62" i="1"/>
  <c r="P63" i="1"/>
  <c r="S84" i="1"/>
  <c r="AI92" i="1"/>
  <c r="AE92" i="1"/>
  <c r="O92" i="1"/>
  <c r="AQ102" i="1"/>
  <c r="S112" i="1"/>
  <c r="Q72" i="1"/>
  <c r="N72" i="1"/>
  <c r="O72" i="1" s="1"/>
  <c r="R84" i="1"/>
  <c r="AI84" i="1"/>
  <c r="Q87" i="1"/>
  <c r="P87" i="1"/>
  <c r="Q103" i="1"/>
  <c r="P103" i="1"/>
  <c r="AE115" i="1"/>
  <c r="R131" i="1"/>
  <c r="AE131" i="1"/>
  <c r="O131" i="1"/>
  <c r="AI131" i="1"/>
  <c r="L58" i="1"/>
  <c r="M58" i="1" s="1"/>
  <c r="N68" i="1"/>
  <c r="Q68" i="1"/>
  <c r="B73" i="1"/>
  <c r="AE83" i="1"/>
  <c r="Q94" i="1"/>
  <c r="N94" i="1"/>
  <c r="Q107" i="1"/>
  <c r="P107" i="1"/>
  <c r="AE133" i="1"/>
  <c r="O133" i="1"/>
  <c r="AI133" i="1"/>
  <c r="R133" i="1"/>
  <c r="AE127" i="1"/>
  <c r="R127" i="1"/>
  <c r="AI127" i="1"/>
  <c r="O106" i="1"/>
  <c r="P134" i="1"/>
  <c r="Q134" i="1"/>
  <c r="N134" i="1"/>
  <c r="AI145" i="1"/>
  <c r="O145" i="1"/>
  <c r="P106" i="1"/>
  <c r="R130" i="1"/>
  <c r="AE130" i="1"/>
  <c r="AI130" i="1"/>
  <c r="Q106" i="1"/>
  <c r="AI151" i="1"/>
  <c r="AE151" i="1"/>
  <c r="R151" i="1"/>
  <c r="N128" i="1"/>
  <c r="Q128" i="1"/>
  <c r="P128" i="1"/>
  <c r="R128" i="1"/>
  <c r="AI128" i="1"/>
  <c r="AE128" i="1"/>
  <c r="P61" i="1"/>
  <c r="N61" i="1"/>
  <c r="R146" i="1"/>
  <c r="AI146" i="1"/>
  <c r="AE146" i="1"/>
  <c r="L103" i="1"/>
  <c r="M103" i="1" s="1"/>
  <c r="P112" i="1"/>
  <c r="N112" i="1"/>
  <c r="AE125" i="1"/>
  <c r="AI125" i="1"/>
  <c r="R125" i="1"/>
  <c r="T125" i="1" s="1"/>
  <c r="V125" i="1" s="1"/>
  <c r="D95" i="1"/>
  <c r="N86" i="1"/>
  <c r="O86" i="1" s="1"/>
  <c r="P86" i="1"/>
  <c r="L88" i="1"/>
  <c r="M88" i="1" s="1"/>
  <c r="R111" i="1"/>
  <c r="AE168" i="1"/>
  <c r="R168" i="1"/>
  <c r="AI168" i="1"/>
  <c r="O185" i="1"/>
  <c r="AE185" i="1"/>
  <c r="R185" i="1"/>
  <c r="T185" i="1" s="1"/>
  <c r="V185" i="1" s="1"/>
  <c r="AI185" i="1"/>
  <c r="O126" i="1"/>
  <c r="AI126" i="1"/>
  <c r="AI132" i="1"/>
  <c r="AE132" i="1"/>
  <c r="O132" i="1"/>
  <c r="R169" i="1"/>
  <c r="AI169" i="1"/>
  <c r="AE169" i="1"/>
  <c r="Q83" i="1"/>
  <c r="P83" i="1"/>
  <c r="L123" i="1"/>
  <c r="M123" i="1" s="1"/>
  <c r="B136" i="1"/>
  <c r="D136" i="1"/>
  <c r="R126" i="1"/>
  <c r="R144" i="1"/>
  <c r="AE144" i="1"/>
  <c r="AI144" i="1"/>
  <c r="R132" i="1"/>
  <c r="R150" i="1"/>
  <c r="AI150" i="1"/>
  <c r="AE150" i="1"/>
  <c r="N85" i="1"/>
  <c r="Q85" i="1"/>
  <c r="L87" i="1"/>
  <c r="M87" i="1" s="1"/>
  <c r="R135" i="1"/>
  <c r="T135" i="1" s="1"/>
  <c r="V135" i="1" s="1"/>
  <c r="AI135" i="1"/>
  <c r="Q147" i="1"/>
  <c r="P147" i="1"/>
  <c r="N147" i="1"/>
  <c r="AE126" i="1"/>
  <c r="AI111" i="1"/>
  <c r="D116" i="1"/>
  <c r="B116" i="1"/>
  <c r="P115" i="1"/>
  <c r="L134" i="1"/>
  <c r="M134" i="1" s="1"/>
  <c r="Q151" i="1"/>
  <c r="P151" i="1"/>
  <c r="N151" i="1"/>
  <c r="O151" i="1" s="1"/>
  <c r="AE106" i="1"/>
  <c r="R106" i="1"/>
  <c r="AI106" i="1"/>
  <c r="U114" i="1"/>
  <c r="W114" i="1" s="1"/>
  <c r="N129" i="1"/>
  <c r="Q129" i="1"/>
  <c r="R165" i="1"/>
  <c r="AE165" i="1"/>
  <c r="AI165" i="1"/>
  <c r="P197" i="1"/>
  <c r="N197" i="1"/>
  <c r="Q197" i="1"/>
  <c r="AI186" i="1"/>
  <c r="O186" i="1"/>
  <c r="AE186" i="1"/>
  <c r="R186" i="1"/>
  <c r="T186" i="1" s="1"/>
  <c r="V186" i="1" s="1"/>
  <c r="L94" i="1"/>
  <c r="M94" i="1" s="1"/>
  <c r="L153" i="1"/>
  <c r="M153" i="1" s="1"/>
  <c r="AE154" i="1"/>
  <c r="R154" i="1"/>
  <c r="T154" i="1" s="1"/>
  <c r="V154" i="1" s="1"/>
  <c r="AI154" i="1"/>
  <c r="N162" i="1"/>
  <c r="P162" i="1"/>
  <c r="AI184" i="1"/>
  <c r="AE184" i="1"/>
  <c r="R184" i="1"/>
  <c r="P143" i="1"/>
  <c r="Q143" i="1"/>
  <c r="R148" i="1"/>
  <c r="O202" i="1"/>
  <c r="AI202" i="1"/>
  <c r="AE202" i="1"/>
  <c r="R202" i="1"/>
  <c r="P133" i="1"/>
  <c r="Q133" i="1"/>
  <c r="P144" i="1"/>
  <c r="N144" i="1"/>
  <c r="Q162" i="1"/>
  <c r="N152" i="1"/>
  <c r="Q152" i="1"/>
  <c r="P152" i="1"/>
  <c r="G136" i="1"/>
  <c r="T131" i="1"/>
  <c r="V131" i="1" s="1"/>
  <c r="N135" i="1"/>
  <c r="O135" i="1" s="1"/>
  <c r="Q135" i="1"/>
  <c r="Q110" i="1"/>
  <c r="N110" i="1"/>
  <c r="O110" i="1" s="1"/>
  <c r="AI163" i="1"/>
  <c r="AE163" i="1"/>
  <c r="R163" i="1"/>
  <c r="Q201" i="1"/>
  <c r="P201" i="1"/>
  <c r="N201" i="1"/>
  <c r="O201" i="1" s="1"/>
  <c r="L147" i="1"/>
  <c r="M147" i="1" s="1"/>
  <c r="N150" i="1"/>
  <c r="P150" i="1"/>
  <c r="L152" i="1"/>
  <c r="M152" i="1" s="1"/>
  <c r="AI162" i="1"/>
  <c r="O162" i="1"/>
  <c r="O173" i="1" s="1"/>
  <c r="M173" i="1"/>
  <c r="D190" i="1"/>
  <c r="O203" i="1"/>
  <c r="AI203" i="1"/>
  <c r="R203" i="1"/>
  <c r="N184" i="1"/>
  <c r="Q184" i="1"/>
  <c r="R201" i="1"/>
  <c r="AI201" i="1"/>
  <c r="AE201" i="1"/>
  <c r="AI180" i="1"/>
  <c r="M190" i="1"/>
  <c r="R180" i="1"/>
  <c r="T180" i="1" s="1"/>
  <c r="V180" i="1" s="1"/>
  <c r="P184" i="1"/>
  <c r="AE219" i="1"/>
  <c r="R219" i="1"/>
  <c r="R258" i="1"/>
  <c r="AI258" i="1"/>
  <c r="AE258" i="1"/>
  <c r="O181" i="1"/>
  <c r="R182" i="1"/>
  <c r="T182" i="1" s="1"/>
  <c r="V182" i="1" s="1"/>
  <c r="R189" i="1"/>
  <c r="O189" i="1"/>
  <c r="AI189" i="1"/>
  <c r="AE198" i="1"/>
  <c r="AE164" i="1"/>
  <c r="O180" i="1"/>
  <c r="O190" i="1" s="1"/>
  <c r="P181" i="1"/>
  <c r="AE200" i="1"/>
  <c r="R200" i="1"/>
  <c r="AI200" i="1"/>
  <c r="P108" i="1"/>
  <c r="D155" i="1"/>
  <c r="N163" i="1"/>
  <c r="Q181" i="1"/>
  <c r="O182" i="1"/>
  <c r="R183" i="1"/>
  <c r="G155" i="1"/>
  <c r="R181" i="1"/>
  <c r="O183" i="1"/>
  <c r="R198" i="1"/>
  <c r="AE215" i="1"/>
  <c r="R215" i="1"/>
  <c r="AI215" i="1"/>
  <c r="N166" i="1"/>
  <c r="P183" i="1"/>
  <c r="L143" i="1"/>
  <c r="M143" i="1" s="1"/>
  <c r="AE180" i="1"/>
  <c r="AE190" i="1" s="1"/>
  <c r="AE181" i="1"/>
  <c r="Q183" i="1"/>
  <c r="R188" i="1"/>
  <c r="U188" i="1" s="1"/>
  <c r="W188" i="1" s="1"/>
  <c r="O200" i="1"/>
  <c r="AI219" i="1"/>
  <c r="AI198" i="1"/>
  <c r="P168" i="1"/>
  <c r="N168" i="1"/>
  <c r="O168" i="1" s="1"/>
  <c r="N169" i="1"/>
  <c r="Q169" i="1"/>
  <c r="P169" i="1"/>
  <c r="AI170" i="1"/>
  <c r="R170" i="1"/>
  <c r="T170" i="1" s="1"/>
  <c r="V170" i="1" s="1"/>
  <c r="AI181" i="1"/>
  <c r="AE182" i="1"/>
  <c r="AE189" i="1"/>
  <c r="AE167" i="1"/>
  <c r="Q187" i="1"/>
  <c r="P187" i="1"/>
  <c r="O170" i="1"/>
  <c r="R172" i="1"/>
  <c r="T172" i="1" s="1"/>
  <c r="V172" i="1" s="1"/>
  <c r="AI172" i="1"/>
  <c r="AI182" i="1"/>
  <c r="AI187" i="1"/>
  <c r="AE187" i="1"/>
  <c r="R187" i="1"/>
  <c r="D206" i="1"/>
  <c r="B206" i="1"/>
  <c r="L197" i="1"/>
  <c r="M197" i="1" s="1"/>
  <c r="B173" i="1"/>
  <c r="D173" i="1"/>
  <c r="Q168" i="1"/>
  <c r="N187" i="1"/>
  <c r="O187" i="1" s="1"/>
  <c r="B190" i="1"/>
  <c r="G206" i="1"/>
  <c r="Q216" i="1"/>
  <c r="N216" i="1"/>
  <c r="P216" i="1"/>
  <c r="Q188" i="1"/>
  <c r="P202" i="1"/>
  <c r="Q202" i="1"/>
  <c r="N202" i="1"/>
  <c r="Q258" i="1"/>
  <c r="N258" i="1"/>
  <c r="O258" i="1" s="1"/>
  <c r="P258" i="1"/>
  <c r="D221" i="1"/>
  <c r="AE233" i="1"/>
  <c r="R233" i="1"/>
  <c r="O233" i="1"/>
  <c r="AI205" i="1"/>
  <c r="R205" i="1"/>
  <c r="T205" i="1" s="1"/>
  <c r="V205" i="1" s="1"/>
  <c r="O205" i="1"/>
  <c r="AI256" i="1"/>
  <c r="AE256" i="1"/>
  <c r="R256" i="1"/>
  <c r="O229" i="1"/>
  <c r="AE229" i="1"/>
  <c r="AI229" i="1"/>
  <c r="B235" i="1"/>
  <c r="L228" i="1"/>
  <c r="M228" i="1" s="1"/>
  <c r="N205" i="1"/>
  <c r="G235" i="1"/>
  <c r="R268" i="1"/>
  <c r="U268" i="1" s="1"/>
  <c r="W268" i="1" s="1"/>
  <c r="AI268" i="1"/>
  <c r="AE268" i="1"/>
  <c r="AI233" i="1"/>
  <c r="R257" i="1"/>
  <c r="AI257" i="1"/>
  <c r="AE257" i="1"/>
  <c r="O257" i="1"/>
  <c r="AE166" i="1"/>
  <c r="R229" i="1"/>
  <c r="AI231" i="1"/>
  <c r="AE231" i="1"/>
  <c r="R231" i="1"/>
  <c r="U231" i="1" s="1"/>
  <c r="W231" i="1" s="1"/>
  <c r="N215" i="1"/>
  <c r="Q215" i="1"/>
  <c r="P215" i="1"/>
  <c r="R247" i="1"/>
  <c r="AI247" i="1"/>
  <c r="AE247" i="1"/>
  <c r="O247" i="1"/>
  <c r="P198" i="1"/>
  <c r="N198" i="1"/>
  <c r="G221" i="1"/>
  <c r="P214" i="1"/>
  <c r="N214" i="1"/>
  <c r="O214" i="1" s="1"/>
  <c r="Q214" i="1"/>
  <c r="AE234" i="1"/>
  <c r="R234" i="1"/>
  <c r="AI234" i="1"/>
  <c r="O234" i="1"/>
  <c r="L171" i="1"/>
  <c r="M171" i="1" s="1"/>
  <c r="N188" i="1"/>
  <c r="Q198" i="1"/>
  <c r="L213" i="1"/>
  <c r="M213" i="1" s="1"/>
  <c r="R214" i="1"/>
  <c r="P200" i="1"/>
  <c r="B221" i="1"/>
  <c r="R280" i="1"/>
  <c r="O280" i="1"/>
  <c r="AI280" i="1"/>
  <c r="R289" i="1"/>
  <c r="AI289" i="1"/>
  <c r="AE289" i="1"/>
  <c r="Q289" i="1"/>
  <c r="P289" i="1"/>
  <c r="N289" i="1"/>
  <c r="O289" i="1" s="1"/>
  <c r="O218" i="1"/>
  <c r="AI218" i="1"/>
  <c r="AI220" i="1"/>
  <c r="AE220" i="1"/>
  <c r="Q247" i="1"/>
  <c r="P247" i="1"/>
  <c r="Q259" i="1"/>
  <c r="P259" i="1"/>
  <c r="N259" i="1"/>
  <c r="O259" i="1" s="1"/>
  <c r="P269" i="1"/>
  <c r="N269" i="1"/>
  <c r="D281" i="1"/>
  <c r="B281" i="1"/>
  <c r="L278" i="1"/>
  <c r="M278" i="1" s="1"/>
  <c r="L216" i="1"/>
  <c r="M216" i="1" s="1"/>
  <c r="AE243" i="1"/>
  <c r="R243" i="1"/>
  <c r="U243" i="1" s="1"/>
  <c r="W243" i="1" s="1"/>
  <c r="O246" i="1"/>
  <c r="AI246" i="1"/>
  <c r="AE244" i="1"/>
  <c r="R244" i="1"/>
  <c r="T244" i="1" s="1"/>
  <c r="V244" i="1" s="1"/>
  <c r="AE245" i="1"/>
  <c r="Q255" i="1"/>
  <c r="N255" i="1"/>
  <c r="R270" i="1"/>
  <c r="AI270" i="1"/>
  <c r="AE270" i="1"/>
  <c r="N230" i="1"/>
  <c r="O230" i="1" s="1"/>
  <c r="P230" i="1"/>
  <c r="P246" i="1"/>
  <c r="AE255" i="1"/>
  <c r="AE260" i="1" s="1"/>
  <c r="M260" i="1"/>
  <c r="AI255" i="1"/>
  <c r="O255" i="1"/>
  <c r="O260" i="1" s="1"/>
  <c r="P260" i="1" s="1"/>
  <c r="R279" i="1"/>
  <c r="AE279" i="1"/>
  <c r="AI230" i="1"/>
  <c r="AE230" i="1"/>
  <c r="T245" i="1"/>
  <c r="V245" i="1" s="1"/>
  <c r="P255" i="1"/>
  <c r="L217" i="1"/>
  <c r="M217" i="1" s="1"/>
  <c r="Q230" i="1"/>
  <c r="R246" i="1"/>
  <c r="G281" i="1"/>
  <c r="Q268" i="1"/>
  <c r="Q270" i="1"/>
  <c r="D248" i="1"/>
  <c r="B271" i="1"/>
  <c r="N278" i="1"/>
  <c r="Q279" i="1"/>
  <c r="P279" i="1"/>
  <c r="N288" i="1"/>
  <c r="N270" i="1"/>
  <c r="P278" i="1"/>
  <c r="P288" i="1"/>
  <c r="N279" i="1"/>
  <c r="Q280" i="1"/>
  <c r="P280" i="1"/>
  <c r="G271" i="1"/>
  <c r="L267" i="1"/>
  <c r="M267" i="1" s="1"/>
  <c r="D260" i="1"/>
  <c r="P256" i="1"/>
  <c r="Q213" i="1"/>
  <c r="P213" i="1"/>
  <c r="Q217" i="1"/>
  <c r="P217" i="1"/>
  <c r="L242" i="1"/>
  <c r="M242" i="1" s="1"/>
  <c r="AE149" i="1" l="1"/>
  <c r="U64" i="1"/>
  <c r="W64" i="1" s="1"/>
  <c r="P190" i="1"/>
  <c r="Z180" i="1" s="1"/>
  <c r="AA180" i="1" s="1"/>
  <c r="AA190" i="1" s="1"/>
  <c r="O45" i="1"/>
  <c r="U48" i="1"/>
  <c r="W48" i="1" s="1"/>
  <c r="U203" i="1"/>
  <c r="W203" i="1" s="1"/>
  <c r="AI12" i="1"/>
  <c r="O64" i="1"/>
  <c r="U17" i="1"/>
  <c r="W17" i="1" s="1"/>
  <c r="T37" i="1"/>
  <c r="V37" i="1" s="1"/>
  <c r="T231" i="1"/>
  <c r="V231" i="1" s="1"/>
  <c r="U257" i="1"/>
  <c r="W257" i="1" s="1"/>
  <c r="AI124" i="1"/>
  <c r="R124" i="1"/>
  <c r="U124" i="1" s="1"/>
  <c r="W124" i="1" s="1"/>
  <c r="T104" i="1"/>
  <c r="V104" i="1" s="1"/>
  <c r="R129" i="1"/>
  <c r="T129" i="1" s="1"/>
  <c r="V129" i="1" s="1"/>
  <c r="AA12" i="1"/>
  <c r="R12" i="1"/>
  <c r="AE64" i="1"/>
  <c r="AI129" i="1"/>
  <c r="AI64" i="1"/>
  <c r="T92" i="1"/>
  <c r="V92" i="1" s="1"/>
  <c r="U45" i="1"/>
  <c r="W45" i="1" s="1"/>
  <c r="AI115" i="1"/>
  <c r="O46" i="1"/>
  <c r="R10" i="1"/>
  <c r="U10" i="1" s="1"/>
  <c r="W10" i="1" s="1"/>
  <c r="T14" i="1"/>
  <c r="V14" i="1" s="1"/>
  <c r="AI35" i="1"/>
  <c r="O269" i="1"/>
  <c r="U15" i="1"/>
  <c r="W15" i="1" s="1"/>
  <c r="AE124" i="1"/>
  <c r="AI46" i="1"/>
  <c r="R35" i="1"/>
  <c r="O148" i="1"/>
  <c r="T232" i="1"/>
  <c r="V232" i="1" s="1"/>
  <c r="O40" i="1"/>
  <c r="T146" i="1"/>
  <c r="V146" i="1" s="1"/>
  <c r="AE46" i="1"/>
  <c r="U182" i="1"/>
  <c r="W182" i="1" s="1"/>
  <c r="T11" i="1"/>
  <c r="V11" i="1" s="1"/>
  <c r="AE15" i="1"/>
  <c r="Z185" i="1"/>
  <c r="AA185" i="1" s="1"/>
  <c r="P173" i="1"/>
  <c r="Z171" i="1" s="1"/>
  <c r="AA171" i="1" s="1"/>
  <c r="AE148" i="1"/>
  <c r="T89" i="1"/>
  <c r="V89" i="1" s="1"/>
  <c r="U22" i="1"/>
  <c r="W22" i="1" s="1"/>
  <c r="O68" i="1"/>
  <c r="U234" i="1"/>
  <c r="W234" i="1" s="1"/>
  <c r="AE269" i="1"/>
  <c r="T229" i="1"/>
  <c r="V229" i="1" s="1"/>
  <c r="O199" i="1"/>
  <c r="U47" i="1"/>
  <c r="W47" i="1" s="1"/>
  <c r="U37" i="1"/>
  <c r="W37" i="1" s="1"/>
  <c r="T188" i="1"/>
  <c r="V188" i="1" s="1"/>
  <c r="U91" i="1"/>
  <c r="W91" i="1" s="1"/>
  <c r="AI199" i="1"/>
  <c r="AI269" i="1"/>
  <c r="U186" i="1"/>
  <c r="W186" i="1" s="1"/>
  <c r="U59" i="1"/>
  <c r="W59" i="1" s="1"/>
  <c r="U244" i="1"/>
  <c r="W244" i="1" s="1"/>
  <c r="T243" i="1"/>
  <c r="V243" i="1" s="1"/>
  <c r="U232" i="1"/>
  <c r="W232" i="1" s="1"/>
  <c r="R269" i="1"/>
  <c r="R199" i="1"/>
  <c r="T167" i="1"/>
  <c r="V167" i="1" s="1"/>
  <c r="Z181" i="1"/>
  <c r="AA181" i="1" s="1"/>
  <c r="AE112" i="1"/>
  <c r="U125" i="1"/>
  <c r="W125" i="1" s="1"/>
  <c r="T127" i="1"/>
  <c r="V127" i="1" s="1"/>
  <c r="U154" i="1"/>
  <c r="W154" i="1" s="1"/>
  <c r="P26" i="1"/>
  <c r="Z17" i="1" s="1"/>
  <c r="AA17" i="1" s="1"/>
  <c r="T15" i="1"/>
  <c r="V15" i="1" s="1"/>
  <c r="U113" i="1"/>
  <c r="W113" i="1" s="1"/>
  <c r="U205" i="1"/>
  <c r="W205" i="1" s="1"/>
  <c r="T220" i="1"/>
  <c r="V220" i="1" s="1"/>
  <c r="T203" i="1"/>
  <c r="V203" i="1" s="1"/>
  <c r="O85" i="1"/>
  <c r="U131" i="1"/>
  <c r="W131" i="1" s="1"/>
  <c r="O81" i="1"/>
  <c r="AI112" i="1"/>
  <c r="U21" i="1"/>
  <c r="W21" i="1" s="1"/>
  <c r="U129" i="1"/>
  <c r="W129" i="1" s="1"/>
  <c r="AA81" i="1"/>
  <c r="U16" i="1"/>
  <c r="W16" i="1" s="1"/>
  <c r="AI13" i="1"/>
  <c r="O164" i="1"/>
  <c r="R164" i="1"/>
  <c r="U233" i="1"/>
  <c r="W233" i="1" s="1"/>
  <c r="O59" i="1"/>
  <c r="O204" i="1"/>
  <c r="AA188" i="1"/>
  <c r="AE204" i="1"/>
  <c r="AI188" i="1"/>
  <c r="T110" i="1"/>
  <c r="V110" i="1" s="1"/>
  <c r="AE81" i="1"/>
  <c r="U92" i="1"/>
  <c r="W92" i="1" s="1"/>
  <c r="O13" i="1"/>
  <c r="AE63" i="1"/>
  <c r="R204" i="1"/>
  <c r="U204" i="1" s="1"/>
  <c r="W204" i="1" s="1"/>
  <c r="U135" i="1"/>
  <c r="W135" i="1" s="1"/>
  <c r="R81" i="1"/>
  <c r="T81" i="1" s="1"/>
  <c r="V81" i="1" s="1"/>
  <c r="U44" i="1"/>
  <c r="W44" i="1" s="1"/>
  <c r="AE13" i="1"/>
  <c r="R63" i="1"/>
  <c r="M290" i="1"/>
  <c r="AD290" i="1" s="1"/>
  <c r="Z187" i="1"/>
  <c r="AA187" i="1" s="1"/>
  <c r="Z183" i="1"/>
  <c r="AA183" i="1" s="1"/>
  <c r="AE145" i="1"/>
  <c r="T22" i="1"/>
  <c r="V22" i="1" s="1"/>
  <c r="T13" i="1"/>
  <c r="V13" i="1" s="1"/>
  <c r="U145" i="1"/>
  <c r="W145" i="1" s="1"/>
  <c r="T114" i="1"/>
  <c r="V114" i="1" s="1"/>
  <c r="AI63" i="1"/>
  <c r="Z188" i="1"/>
  <c r="U180" i="1"/>
  <c r="W180" i="1" s="1"/>
  <c r="U49" i="1"/>
  <c r="W49" i="1" s="1"/>
  <c r="T68" i="1"/>
  <c r="V68" i="1" s="1"/>
  <c r="T166" i="1"/>
  <c r="V166" i="1" s="1"/>
  <c r="U71" i="1"/>
  <c r="W71" i="1" s="1"/>
  <c r="O36" i="1"/>
  <c r="AE42" i="1"/>
  <c r="R42" i="1"/>
  <c r="T42" i="1" s="1"/>
  <c r="V42" i="1" s="1"/>
  <c r="O288" i="1"/>
  <c r="O290" i="1" s="1"/>
  <c r="P290" i="1" s="1"/>
  <c r="AE288" i="1"/>
  <c r="AE290" i="1" s="1"/>
  <c r="R288" i="1"/>
  <c r="AI288" i="1"/>
  <c r="T65" i="1"/>
  <c r="V65" i="1" s="1"/>
  <c r="T91" i="1"/>
  <c r="V91" i="1" s="1"/>
  <c r="U13" i="1"/>
  <c r="W13" i="1" s="1"/>
  <c r="U166" i="1"/>
  <c r="W166" i="1" s="1"/>
  <c r="U163" i="1"/>
  <c r="W163" i="1" s="1"/>
  <c r="U270" i="1"/>
  <c r="W270" i="1" s="1"/>
  <c r="T257" i="1"/>
  <c r="V257" i="1" s="1"/>
  <c r="T130" i="1"/>
  <c r="V130" i="1" s="1"/>
  <c r="U89" i="1"/>
  <c r="W89" i="1" s="1"/>
  <c r="U165" i="1"/>
  <c r="W165" i="1" s="1"/>
  <c r="U146" i="1"/>
  <c r="W146" i="1" s="1"/>
  <c r="T149" i="1"/>
  <c r="V149" i="1" s="1"/>
  <c r="T60" i="1"/>
  <c r="V60" i="1" s="1"/>
  <c r="T19" i="1"/>
  <c r="V19" i="1" s="1"/>
  <c r="T145" i="1"/>
  <c r="V145" i="1" s="1"/>
  <c r="T44" i="1"/>
  <c r="V44" i="1" s="1"/>
  <c r="AH190" i="1"/>
  <c r="AX190" i="1"/>
  <c r="AX192" i="1" s="1"/>
  <c r="AY192" i="1" s="1"/>
  <c r="AC190" i="1"/>
  <c r="T67" i="1"/>
  <c r="V67" i="1" s="1"/>
  <c r="U67" i="1"/>
  <c r="W67" i="1" s="1"/>
  <c r="U280" i="1"/>
  <c r="W280" i="1" s="1"/>
  <c r="T280" i="1"/>
  <c r="V280" i="1" s="1"/>
  <c r="R260" i="1"/>
  <c r="U260" i="1" s="1"/>
  <c r="W260" i="1" s="1"/>
  <c r="AD260" i="1"/>
  <c r="AF260" i="1" s="1"/>
  <c r="AI197" i="1"/>
  <c r="O197" i="1"/>
  <c r="O206" i="1" s="1"/>
  <c r="AE197" i="1"/>
  <c r="AE206" i="1" s="1"/>
  <c r="M206" i="1"/>
  <c r="R197" i="1"/>
  <c r="U197" i="1" s="1"/>
  <c r="W197" i="1" s="1"/>
  <c r="Z168" i="1"/>
  <c r="AA168" i="1" s="1"/>
  <c r="AD173" i="1"/>
  <c r="AF173" i="1" s="1"/>
  <c r="R173" i="1"/>
  <c r="U173" i="1" s="1"/>
  <c r="W173" i="1" s="1"/>
  <c r="U148" i="1"/>
  <c r="W148" i="1" s="1"/>
  <c r="T148" i="1"/>
  <c r="V148" i="1" s="1"/>
  <c r="U106" i="1"/>
  <c r="W106" i="1" s="1"/>
  <c r="T106" i="1"/>
  <c r="V106" i="1" s="1"/>
  <c r="U127" i="1"/>
  <c r="W127" i="1" s="1"/>
  <c r="T59" i="1"/>
  <c r="V59" i="1" s="1"/>
  <c r="AE33" i="1"/>
  <c r="AE50" i="1" s="1"/>
  <c r="AI33" i="1"/>
  <c r="R33" i="1"/>
  <c r="M50" i="1"/>
  <c r="O33" i="1"/>
  <c r="O50" i="1" s="1"/>
  <c r="T71" i="1"/>
  <c r="V71" i="1" s="1"/>
  <c r="T64" i="1"/>
  <c r="V64" i="1" s="1"/>
  <c r="R94" i="1"/>
  <c r="O94" i="1"/>
  <c r="AI94" i="1"/>
  <c r="AE94" i="1"/>
  <c r="U35" i="1"/>
  <c r="W35" i="1" s="1"/>
  <c r="T35" i="1"/>
  <c r="V35" i="1" s="1"/>
  <c r="T48" i="1"/>
  <c r="V48" i="1" s="1"/>
  <c r="U68" i="1"/>
  <c r="W68" i="1" s="1"/>
  <c r="Z8" i="1"/>
  <c r="AA8" i="1" s="1"/>
  <c r="AA26" i="1" s="1"/>
  <c r="AI213" i="1"/>
  <c r="AE213" i="1"/>
  <c r="AE221" i="1" s="1"/>
  <c r="O213" i="1"/>
  <c r="O221" i="1" s="1"/>
  <c r="M221" i="1"/>
  <c r="R213" i="1"/>
  <c r="U213" i="1" s="1"/>
  <c r="W213" i="1" s="1"/>
  <c r="U229" i="1"/>
  <c r="W229" i="1" s="1"/>
  <c r="R143" i="1"/>
  <c r="U143" i="1" s="1"/>
  <c r="W143" i="1" s="1"/>
  <c r="AI143" i="1"/>
  <c r="M155" i="1"/>
  <c r="O143" i="1"/>
  <c r="O155" i="1" s="1"/>
  <c r="AE143" i="1"/>
  <c r="AE155" i="1" s="1"/>
  <c r="U149" i="1"/>
  <c r="W149" i="1" s="1"/>
  <c r="U63" i="1"/>
  <c r="W63" i="1" s="1"/>
  <c r="T63" i="1"/>
  <c r="V63" i="1" s="1"/>
  <c r="O42" i="1"/>
  <c r="U84" i="1"/>
  <c r="W84" i="1" s="1"/>
  <c r="T84" i="1"/>
  <c r="V84" i="1" s="1"/>
  <c r="T21" i="1"/>
  <c r="V21" i="1" s="1"/>
  <c r="U105" i="1"/>
  <c r="W105" i="1" s="1"/>
  <c r="T39" i="1"/>
  <c r="V39" i="1" s="1"/>
  <c r="U39" i="1"/>
  <c r="W39" i="1" s="1"/>
  <c r="U66" i="1"/>
  <c r="W66" i="1" s="1"/>
  <c r="O88" i="1"/>
  <c r="AI88" i="1"/>
  <c r="AE88" i="1"/>
  <c r="R88" i="1"/>
  <c r="T270" i="1"/>
  <c r="V270" i="1" s="1"/>
  <c r="M281" i="1"/>
  <c r="R278" i="1"/>
  <c r="U278" i="1" s="1"/>
  <c r="W278" i="1" s="1"/>
  <c r="AI278" i="1"/>
  <c r="AE278" i="1"/>
  <c r="AE281" i="1" s="1"/>
  <c r="O278" i="1"/>
  <c r="O281" i="1" s="1"/>
  <c r="Z170" i="1"/>
  <c r="AA170" i="1" s="1"/>
  <c r="AE152" i="1"/>
  <c r="O152" i="1"/>
  <c r="R152" i="1"/>
  <c r="T152" i="1" s="1"/>
  <c r="V152" i="1" s="1"/>
  <c r="AI152" i="1"/>
  <c r="O169" i="1"/>
  <c r="O58" i="1"/>
  <c r="AI58" i="1"/>
  <c r="R58" i="1"/>
  <c r="AE58" i="1"/>
  <c r="U87" i="1"/>
  <c r="W87" i="1" s="1"/>
  <c r="T18" i="1"/>
  <c r="V18" i="1" s="1"/>
  <c r="U18" i="1"/>
  <c r="W18" i="1" s="1"/>
  <c r="U41" i="1"/>
  <c r="W41" i="1" s="1"/>
  <c r="T41" i="1"/>
  <c r="V41" i="1" s="1"/>
  <c r="O12" i="1"/>
  <c r="U83" i="1"/>
  <c r="W83" i="1" s="1"/>
  <c r="T83" i="1"/>
  <c r="V83" i="1" s="1"/>
  <c r="AE82" i="1"/>
  <c r="R82" i="1"/>
  <c r="AI82" i="1"/>
  <c r="O82" i="1"/>
  <c r="U187" i="1"/>
  <c r="W187" i="1" s="1"/>
  <c r="T187" i="1"/>
  <c r="V187" i="1" s="1"/>
  <c r="O171" i="1"/>
  <c r="R171" i="1"/>
  <c r="AI171" i="1"/>
  <c r="AE171" i="1"/>
  <c r="U181" i="1"/>
  <c r="W181" i="1" s="1"/>
  <c r="T181" i="1"/>
  <c r="V181" i="1" s="1"/>
  <c r="U170" i="1"/>
  <c r="W170" i="1" s="1"/>
  <c r="O188" i="1"/>
  <c r="Z186" i="1"/>
  <c r="AA186" i="1" s="1"/>
  <c r="Q190" i="1"/>
  <c r="Z182" i="1"/>
  <c r="AA182" i="1" s="1"/>
  <c r="Z189" i="1"/>
  <c r="AA189" i="1" s="1"/>
  <c r="U185" i="1"/>
  <c r="W185" i="1" s="1"/>
  <c r="U150" i="1"/>
  <c r="W150" i="1" s="1"/>
  <c r="T150" i="1"/>
  <c r="V150" i="1" s="1"/>
  <c r="Z24" i="1"/>
  <c r="AA24" i="1" s="1"/>
  <c r="U25" i="1"/>
  <c r="W25" i="1" s="1"/>
  <c r="U85" i="1"/>
  <c r="W85" i="1" s="1"/>
  <c r="T85" i="1"/>
  <c r="V85" i="1" s="1"/>
  <c r="U69" i="1"/>
  <c r="W69" i="1" s="1"/>
  <c r="T69" i="1"/>
  <c r="V69" i="1" s="1"/>
  <c r="O34" i="1"/>
  <c r="R34" i="1"/>
  <c r="U34" i="1" s="1"/>
  <c r="W34" i="1" s="1"/>
  <c r="AE34" i="1"/>
  <c r="AI34" i="1"/>
  <c r="Z255" i="1"/>
  <c r="AA255" i="1" s="1"/>
  <c r="AA260" i="1" s="1"/>
  <c r="AI216" i="1"/>
  <c r="O216" i="1"/>
  <c r="R216" i="1"/>
  <c r="U216" i="1" s="1"/>
  <c r="W216" i="1" s="1"/>
  <c r="AE216" i="1"/>
  <c r="T268" i="1"/>
  <c r="V268" i="1" s="1"/>
  <c r="U183" i="1"/>
  <c r="W183" i="1" s="1"/>
  <c r="T183" i="1"/>
  <c r="V183" i="1" s="1"/>
  <c r="T124" i="1"/>
  <c r="V124" i="1" s="1"/>
  <c r="U90" i="1"/>
  <c r="W90" i="1" s="1"/>
  <c r="T90" i="1"/>
  <c r="V90" i="1" s="1"/>
  <c r="U24" i="1"/>
  <c r="W24" i="1" s="1"/>
  <c r="T24" i="1"/>
  <c r="V24" i="1" s="1"/>
  <c r="M116" i="1"/>
  <c r="O102" i="1"/>
  <c r="O116" i="1" s="1"/>
  <c r="AA102" i="1"/>
  <c r="AA116" i="1" s="1"/>
  <c r="AE102" i="1"/>
  <c r="AE116" i="1" s="1"/>
  <c r="AI102" i="1"/>
  <c r="R102" i="1"/>
  <c r="O80" i="1"/>
  <c r="O95" i="1" s="1"/>
  <c r="P95" i="1" s="1"/>
  <c r="Z86" i="1" s="1"/>
  <c r="AA86" i="1" s="1"/>
  <c r="U19" i="1"/>
  <c r="W19" i="1" s="1"/>
  <c r="AI217" i="1"/>
  <c r="AE217" i="1"/>
  <c r="R217" i="1"/>
  <c r="U217" i="1" s="1"/>
  <c r="W217" i="1" s="1"/>
  <c r="O217" i="1"/>
  <c r="U168" i="1"/>
  <c r="W168" i="1" s="1"/>
  <c r="T168" i="1"/>
  <c r="V168" i="1" s="1"/>
  <c r="AI242" i="1"/>
  <c r="R242" i="1"/>
  <c r="AE242" i="1"/>
  <c r="AE248" i="1" s="1"/>
  <c r="M248" i="1"/>
  <c r="O242" i="1"/>
  <c r="O248" i="1" s="1"/>
  <c r="P248" i="1" s="1"/>
  <c r="U246" i="1"/>
  <c r="W246" i="1" s="1"/>
  <c r="T246" i="1"/>
  <c r="V246" i="1" s="1"/>
  <c r="T247" i="1"/>
  <c r="V247" i="1" s="1"/>
  <c r="U247" i="1"/>
  <c r="W247" i="1" s="1"/>
  <c r="O166" i="1"/>
  <c r="Z166" i="1"/>
  <c r="AA166" i="1" s="1"/>
  <c r="T165" i="1"/>
  <c r="V165" i="1" s="1"/>
  <c r="T163" i="1"/>
  <c r="V163" i="1" s="1"/>
  <c r="U219" i="1"/>
  <c r="W219" i="1" s="1"/>
  <c r="T219" i="1"/>
  <c r="V219" i="1" s="1"/>
  <c r="Z184" i="1"/>
  <c r="AA184" i="1" s="1"/>
  <c r="AE147" i="1"/>
  <c r="O147" i="1"/>
  <c r="R147" i="1"/>
  <c r="T147" i="1" s="1"/>
  <c r="V147" i="1" s="1"/>
  <c r="AI147" i="1"/>
  <c r="O184" i="1"/>
  <c r="AI87" i="1"/>
  <c r="O87" i="1"/>
  <c r="AE87" i="1"/>
  <c r="R87" i="1"/>
  <c r="T87" i="1" s="1"/>
  <c r="V87" i="1" s="1"/>
  <c r="O144" i="1"/>
  <c r="U80" i="1"/>
  <c r="W80" i="1" s="1"/>
  <c r="T80" i="1"/>
  <c r="V80" i="1" s="1"/>
  <c r="O24" i="1"/>
  <c r="Z25" i="1"/>
  <c r="AA25" i="1" s="1"/>
  <c r="Z10" i="1"/>
  <c r="AA10" i="1" s="1"/>
  <c r="Z15" i="1"/>
  <c r="AA15" i="1" s="1"/>
  <c r="Q26" i="1"/>
  <c r="AI153" i="1"/>
  <c r="R153" i="1"/>
  <c r="O153" i="1"/>
  <c r="AE153" i="1"/>
  <c r="U288" i="1"/>
  <c r="W288" i="1" s="1"/>
  <c r="T288" i="1"/>
  <c r="V288" i="1" s="1"/>
  <c r="T198" i="1"/>
  <c r="V198" i="1" s="1"/>
  <c r="U198" i="1"/>
  <c r="W198" i="1" s="1"/>
  <c r="U269" i="1"/>
  <c r="W269" i="1" s="1"/>
  <c r="T269" i="1"/>
  <c r="V269" i="1" s="1"/>
  <c r="Q269" i="1"/>
  <c r="O228" i="1"/>
  <c r="O235" i="1" s="1"/>
  <c r="M235" i="1"/>
  <c r="AI228" i="1"/>
  <c r="AE228" i="1"/>
  <c r="AE235" i="1" s="1"/>
  <c r="R228" i="1"/>
  <c r="Z164" i="1"/>
  <c r="AA164" i="1" s="1"/>
  <c r="O198" i="1"/>
  <c r="Z165" i="1"/>
  <c r="AA165" i="1" s="1"/>
  <c r="T144" i="1"/>
  <c r="V144" i="1" s="1"/>
  <c r="U144" i="1"/>
  <c r="W144" i="1" s="1"/>
  <c r="U130" i="1"/>
  <c r="W130" i="1" s="1"/>
  <c r="U61" i="1"/>
  <c r="W61" i="1" s="1"/>
  <c r="T61" i="1"/>
  <c r="V61" i="1" s="1"/>
  <c r="T113" i="1"/>
  <c r="V113" i="1" s="1"/>
  <c r="O84" i="1"/>
  <c r="O69" i="1"/>
  <c r="O111" i="1"/>
  <c r="U72" i="1"/>
  <c r="W72" i="1" s="1"/>
  <c r="U46" i="1"/>
  <c r="W46" i="1" s="1"/>
  <c r="T46" i="1"/>
  <c r="V46" i="1" s="1"/>
  <c r="U9" i="1"/>
  <c r="W9" i="1" s="1"/>
  <c r="O35" i="1"/>
  <c r="O18" i="1"/>
  <c r="Q173" i="1"/>
  <c r="Z172" i="1"/>
  <c r="AA172" i="1" s="1"/>
  <c r="U256" i="1"/>
  <c r="W256" i="1" s="1"/>
  <c r="T256" i="1"/>
  <c r="V256" i="1" s="1"/>
  <c r="Z259" i="1"/>
  <c r="AA259" i="1" s="1"/>
  <c r="Z163" i="1"/>
  <c r="AA163" i="1" s="1"/>
  <c r="T234" i="1"/>
  <c r="V234" i="1" s="1"/>
  <c r="U201" i="1"/>
  <c r="W201" i="1" s="1"/>
  <c r="T201" i="1"/>
  <c r="V201" i="1" s="1"/>
  <c r="T162" i="1"/>
  <c r="V162" i="1" s="1"/>
  <c r="U162" i="1"/>
  <c r="W162" i="1" s="1"/>
  <c r="O128" i="1"/>
  <c r="T107" i="1"/>
  <c r="V107" i="1" s="1"/>
  <c r="U107" i="1"/>
  <c r="W107" i="1" s="1"/>
  <c r="U111" i="1"/>
  <c r="W111" i="1" s="1"/>
  <c r="T111" i="1"/>
  <c r="V111" i="1" s="1"/>
  <c r="U43" i="1"/>
  <c r="W43" i="1" s="1"/>
  <c r="T43" i="1"/>
  <c r="V43" i="1" s="1"/>
  <c r="O16" i="1"/>
  <c r="Z22" i="1"/>
  <c r="AA22" i="1" s="1"/>
  <c r="Z11" i="1"/>
  <c r="AA11" i="1" s="1"/>
  <c r="U259" i="1"/>
  <c r="W259" i="1" s="1"/>
  <c r="T259" i="1"/>
  <c r="V259" i="1" s="1"/>
  <c r="U133" i="1"/>
  <c r="W133" i="1" s="1"/>
  <c r="T133" i="1"/>
  <c r="V133" i="1" s="1"/>
  <c r="U151" i="1"/>
  <c r="W151" i="1" s="1"/>
  <c r="T151" i="1"/>
  <c r="V151" i="1" s="1"/>
  <c r="U126" i="1"/>
  <c r="W126" i="1" s="1"/>
  <c r="T112" i="1"/>
  <c r="V112" i="1" s="1"/>
  <c r="U112" i="1"/>
  <c r="W112" i="1" s="1"/>
  <c r="O129" i="1"/>
  <c r="T62" i="1"/>
  <c r="V62" i="1" s="1"/>
  <c r="U62" i="1"/>
  <c r="W62" i="1" s="1"/>
  <c r="O61" i="1"/>
  <c r="Q260" i="1"/>
  <c r="U255" i="1"/>
  <c r="W255" i="1" s="1"/>
  <c r="T255" i="1"/>
  <c r="V255" i="1" s="1"/>
  <c r="U279" i="1"/>
  <c r="W279" i="1" s="1"/>
  <c r="T279" i="1"/>
  <c r="V279" i="1" s="1"/>
  <c r="T230" i="1"/>
  <c r="V230" i="1" s="1"/>
  <c r="U230" i="1"/>
  <c r="W230" i="1" s="1"/>
  <c r="T215" i="1"/>
  <c r="V215" i="1" s="1"/>
  <c r="U215" i="1"/>
  <c r="W215" i="1" s="1"/>
  <c r="Z162" i="1"/>
  <c r="AA162" i="1" s="1"/>
  <c r="AA173" i="1" s="1"/>
  <c r="M271" i="1"/>
  <c r="R267" i="1"/>
  <c r="O267" i="1"/>
  <c r="O271" i="1" s="1"/>
  <c r="AI267" i="1"/>
  <c r="AE267" i="1"/>
  <c r="AE271" i="1" s="1"/>
  <c r="O279" i="1"/>
  <c r="U108" i="1"/>
  <c r="W108" i="1" s="1"/>
  <c r="T108" i="1"/>
  <c r="V108" i="1" s="1"/>
  <c r="U184" i="1"/>
  <c r="W184" i="1" s="1"/>
  <c r="T184" i="1"/>
  <c r="V184" i="1" s="1"/>
  <c r="U172" i="1"/>
  <c r="W172" i="1" s="1"/>
  <c r="AI103" i="1"/>
  <c r="AE103" i="1"/>
  <c r="O103" i="1"/>
  <c r="R103" i="1"/>
  <c r="U103" i="1" s="1"/>
  <c r="W103" i="1" s="1"/>
  <c r="Z94" i="1"/>
  <c r="AA94" i="1" s="1"/>
  <c r="R95" i="1"/>
  <c r="AD95" i="1"/>
  <c r="AF95" i="1" s="1"/>
  <c r="T82" i="1"/>
  <c r="V82" i="1" s="1"/>
  <c r="U82" i="1"/>
  <c r="W82" i="1" s="1"/>
  <c r="U40" i="1"/>
  <c r="W40" i="1" s="1"/>
  <c r="T40" i="1"/>
  <c r="V40" i="1" s="1"/>
  <c r="O23" i="1"/>
  <c r="T36" i="1"/>
  <c r="V36" i="1" s="1"/>
  <c r="U36" i="1"/>
  <c r="W36" i="1" s="1"/>
  <c r="O215" i="1"/>
  <c r="U189" i="1"/>
  <c r="W189" i="1" s="1"/>
  <c r="T189" i="1"/>
  <c r="V189" i="1" s="1"/>
  <c r="O134" i="1"/>
  <c r="AE134" i="1"/>
  <c r="AI134" i="1"/>
  <c r="R134" i="1"/>
  <c r="T134" i="1" s="1"/>
  <c r="V134" i="1" s="1"/>
  <c r="O150" i="1"/>
  <c r="O90" i="1"/>
  <c r="U60" i="1"/>
  <c r="W60" i="1" s="1"/>
  <c r="U132" i="1"/>
  <c r="W132" i="1" s="1"/>
  <c r="T132" i="1"/>
  <c r="V132" i="1" s="1"/>
  <c r="O70" i="1"/>
  <c r="R70" i="1"/>
  <c r="AI70" i="1"/>
  <c r="AE70" i="1"/>
  <c r="O163" i="1"/>
  <c r="T115" i="1"/>
  <c r="V115" i="1" s="1"/>
  <c r="U115" i="1"/>
  <c r="W115" i="1" s="1"/>
  <c r="M136" i="1"/>
  <c r="O123" i="1"/>
  <c r="O136" i="1" s="1"/>
  <c r="P136" i="1" s="1"/>
  <c r="Z135" i="1" s="1"/>
  <c r="AA135" i="1" s="1"/>
  <c r="AE123" i="1"/>
  <c r="AE136" i="1" s="1"/>
  <c r="AI123" i="1"/>
  <c r="R123" i="1"/>
  <c r="T126" i="1"/>
  <c r="V126" i="1" s="1"/>
  <c r="O112" i="1"/>
  <c r="T49" i="1"/>
  <c r="V49" i="1" s="1"/>
  <c r="R38" i="1"/>
  <c r="AI38" i="1"/>
  <c r="O38" i="1"/>
  <c r="AE38" i="1"/>
  <c r="M73" i="1"/>
  <c r="R57" i="1"/>
  <c r="AI57" i="1"/>
  <c r="AE57" i="1"/>
  <c r="AE73" i="1" s="1"/>
  <c r="O57" i="1"/>
  <c r="O73" i="1" s="1"/>
  <c r="U12" i="1"/>
  <c r="W12" i="1" s="1"/>
  <c r="T12" i="1"/>
  <c r="V12" i="1" s="1"/>
  <c r="O62" i="1"/>
  <c r="O14" i="1"/>
  <c r="T109" i="1"/>
  <c r="V109" i="1" s="1"/>
  <c r="R26" i="1"/>
  <c r="AD26" i="1"/>
  <c r="AF26" i="1" s="1"/>
  <c r="T10" i="1"/>
  <c r="V10" i="1" s="1"/>
  <c r="U86" i="1"/>
  <c r="W86" i="1" s="1"/>
  <c r="T86" i="1"/>
  <c r="V86" i="1" s="1"/>
  <c r="U202" i="1"/>
  <c r="W202" i="1" s="1"/>
  <c r="T202" i="1"/>
  <c r="V202" i="1" s="1"/>
  <c r="Z257" i="1"/>
  <c r="AA257" i="1" s="1"/>
  <c r="Z256" i="1"/>
  <c r="AA256" i="1" s="1"/>
  <c r="U200" i="1"/>
  <c r="W200" i="1" s="1"/>
  <c r="T200" i="1"/>
  <c r="V200" i="1" s="1"/>
  <c r="U258" i="1"/>
  <c r="W258" i="1" s="1"/>
  <c r="T258" i="1"/>
  <c r="V258" i="1" s="1"/>
  <c r="T233" i="1"/>
  <c r="V233" i="1" s="1"/>
  <c r="O270" i="1"/>
  <c r="U289" i="1"/>
  <c r="W289" i="1" s="1"/>
  <c r="T289" i="1"/>
  <c r="V289" i="1" s="1"/>
  <c r="T214" i="1"/>
  <c r="V214" i="1" s="1"/>
  <c r="U214" i="1"/>
  <c r="W214" i="1" s="1"/>
  <c r="Z167" i="1"/>
  <c r="AA167" i="1" s="1"/>
  <c r="Z258" i="1"/>
  <c r="AA258" i="1" s="1"/>
  <c r="T169" i="1"/>
  <c r="V169" i="1" s="1"/>
  <c r="U169" i="1"/>
  <c r="W169" i="1" s="1"/>
  <c r="AD190" i="1"/>
  <c r="AF190" i="1" s="1"/>
  <c r="R190" i="1"/>
  <c r="U190" i="1" s="1"/>
  <c r="W190" i="1" s="1"/>
  <c r="U128" i="1"/>
  <c r="W128" i="1" s="1"/>
  <c r="T128" i="1"/>
  <c r="V128" i="1" s="1"/>
  <c r="U102" i="1"/>
  <c r="W102" i="1" s="1"/>
  <c r="T102" i="1"/>
  <c r="V102" i="1" s="1"/>
  <c r="AI93" i="1"/>
  <c r="O93" i="1"/>
  <c r="AE93" i="1"/>
  <c r="R93" i="1"/>
  <c r="U93" i="1" s="1"/>
  <c r="W93" i="1" s="1"/>
  <c r="U8" i="1"/>
  <c r="W8" i="1" s="1"/>
  <c r="T8" i="1"/>
  <c r="V8" i="1" s="1"/>
  <c r="U11" i="1"/>
  <c r="W11" i="1" s="1"/>
  <c r="U20" i="1"/>
  <c r="W20" i="1" s="1"/>
  <c r="P221" i="1" l="1"/>
  <c r="T197" i="1"/>
  <c r="V197" i="1" s="1"/>
  <c r="Z85" i="1"/>
  <c r="AA85" i="1" s="1"/>
  <c r="Z169" i="1"/>
  <c r="AA169" i="1" s="1"/>
  <c r="U152" i="1"/>
  <c r="W152" i="1" s="1"/>
  <c r="T204" i="1"/>
  <c r="V204" i="1" s="1"/>
  <c r="T34" i="1"/>
  <c r="V34" i="1" s="1"/>
  <c r="T143" i="1"/>
  <c r="V143" i="1" s="1"/>
  <c r="T213" i="1"/>
  <c r="V213" i="1" s="1"/>
  <c r="Z90" i="1"/>
  <c r="AA90" i="1" s="1"/>
  <c r="Z82" i="1"/>
  <c r="AA82" i="1" s="1"/>
  <c r="T164" i="1"/>
  <c r="V164" i="1" s="1"/>
  <c r="U164" i="1"/>
  <c r="W164" i="1" s="1"/>
  <c r="Z9" i="1"/>
  <c r="AA9" i="1" s="1"/>
  <c r="Z134" i="1"/>
  <c r="AA134" i="1" s="1"/>
  <c r="T260" i="1"/>
  <c r="V260" i="1" s="1"/>
  <c r="R290" i="1"/>
  <c r="T173" i="1"/>
  <c r="V173" i="1" s="1"/>
  <c r="P235" i="1"/>
  <c r="Z230" i="1" s="1"/>
  <c r="AA230" i="1" s="1"/>
  <c r="Z18" i="1"/>
  <c r="AA18" i="1" s="1"/>
  <c r="U42" i="1"/>
  <c r="W42" i="1" s="1"/>
  <c r="T26" i="1"/>
  <c r="V26" i="1" s="1"/>
  <c r="Z16" i="1"/>
  <c r="AA16" i="1" s="1"/>
  <c r="Z21" i="1"/>
  <c r="AA21" i="1" s="1"/>
  <c r="T216" i="1"/>
  <c r="V216" i="1" s="1"/>
  <c r="U81" i="1"/>
  <c r="W81" i="1" s="1"/>
  <c r="Z19" i="1"/>
  <c r="AA19" i="1" s="1"/>
  <c r="T199" i="1"/>
  <c r="V199" i="1" s="1"/>
  <c r="U199" i="1"/>
  <c r="W199" i="1" s="1"/>
  <c r="Z20" i="1"/>
  <c r="AA20" i="1" s="1"/>
  <c r="Z13" i="1"/>
  <c r="AA13" i="1" s="1"/>
  <c r="Z23" i="1"/>
  <c r="AA23" i="1" s="1"/>
  <c r="T278" i="1"/>
  <c r="V278" i="1" s="1"/>
  <c r="P50" i="1"/>
  <c r="P281" i="1"/>
  <c r="Q281" i="1" s="1"/>
  <c r="Z14" i="1"/>
  <c r="AA14" i="1" s="1"/>
  <c r="Z289" i="1"/>
  <c r="AA289" i="1" s="1"/>
  <c r="Z288" i="1"/>
  <c r="AA288" i="1" s="1"/>
  <c r="AF290" i="1"/>
  <c r="U26" i="1"/>
  <c r="W26" i="1" s="1"/>
  <c r="T217" i="1"/>
  <c r="V217" i="1" s="1"/>
  <c r="Z129" i="1"/>
  <c r="AA129" i="1" s="1"/>
  <c r="P206" i="1"/>
  <c r="AH26" i="1"/>
  <c r="AC26" i="1"/>
  <c r="AG26" i="1" s="1"/>
  <c r="AX26" i="1"/>
  <c r="AX28" i="1" s="1"/>
  <c r="AY28" i="1" s="1"/>
  <c r="U94" i="1"/>
  <c r="W94" i="1" s="1"/>
  <c r="T94" i="1"/>
  <c r="V94" i="1" s="1"/>
  <c r="T38" i="1"/>
  <c r="V38" i="1" s="1"/>
  <c r="U38" i="1"/>
  <c r="W38" i="1" s="1"/>
  <c r="Z128" i="1"/>
  <c r="AA128" i="1" s="1"/>
  <c r="P155" i="1"/>
  <c r="T70" i="1"/>
  <c r="V70" i="1" s="1"/>
  <c r="U70" i="1"/>
  <c r="W70" i="1" s="1"/>
  <c r="P271" i="1"/>
  <c r="T95" i="1"/>
  <c r="V95" i="1" s="1"/>
  <c r="U95" i="1"/>
  <c r="W95" i="1" s="1"/>
  <c r="Z92" i="1"/>
  <c r="AA92" i="1" s="1"/>
  <c r="Z89" i="1"/>
  <c r="AA89" i="1" s="1"/>
  <c r="Z88" i="1"/>
  <c r="AA88" i="1" s="1"/>
  <c r="Q95" i="1"/>
  <c r="Z91" i="1"/>
  <c r="AA91" i="1" s="1"/>
  <c r="Z83" i="1"/>
  <c r="AA83" i="1" s="1"/>
  <c r="Z87" i="1"/>
  <c r="AA87" i="1" s="1"/>
  <c r="U171" i="1"/>
  <c r="W171" i="1" s="1"/>
  <c r="T171" i="1"/>
  <c r="V171" i="1" s="1"/>
  <c r="AD155" i="1"/>
  <c r="AF155" i="1" s="1"/>
  <c r="R155" i="1"/>
  <c r="AH260" i="1"/>
  <c r="AC260" i="1"/>
  <c r="AG260" i="1" s="1"/>
  <c r="AX260" i="1"/>
  <c r="AX262" i="1" s="1"/>
  <c r="AY262" i="1" s="1"/>
  <c r="R271" i="1"/>
  <c r="AD271" i="1"/>
  <c r="AF271" i="1" s="1"/>
  <c r="Q248" i="1"/>
  <c r="Z244" i="1"/>
  <c r="AA244" i="1" s="1"/>
  <c r="Z242" i="1"/>
  <c r="AA242" i="1" s="1"/>
  <c r="AA248" i="1" s="1"/>
  <c r="Z247" i="1"/>
  <c r="AA247" i="1" s="1"/>
  <c r="Z243" i="1"/>
  <c r="AA243" i="1" s="1"/>
  <c r="Z246" i="1"/>
  <c r="AA246" i="1" s="1"/>
  <c r="Z245" i="1"/>
  <c r="AA245" i="1" s="1"/>
  <c r="Z80" i="1"/>
  <c r="AA80" i="1" s="1"/>
  <c r="AA95" i="1" s="1"/>
  <c r="Z280" i="1"/>
  <c r="AA280" i="1" s="1"/>
  <c r="Z84" i="1"/>
  <c r="AA84" i="1" s="1"/>
  <c r="T93" i="1"/>
  <c r="V93" i="1" s="1"/>
  <c r="P73" i="1"/>
  <c r="AC173" i="1"/>
  <c r="AG173" i="1" s="1"/>
  <c r="AX173" i="1"/>
  <c r="AX175" i="1" s="1"/>
  <c r="AY175" i="1" s="1"/>
  <c r="AH173" i="1"/>
  <c r="AD248" i="1"/>
  <c r="AF248" i="1" s="1"/>
  <c r="R248" i="1"/>
  <c r="U248" i="1" s="1"/>
  <c r="W248" i="1" s="1"/>
  <c r="T190" i="1"/>
  <c r="V190" i="1" s="1"/>
  <c r="Z93" i="1"/>
  <c r="AA93" i="1" s="1"/>
  <c r="T103" i="1"/>
  <c r="V103" i="1" s="1"/>
  <c r="U228" i="1"/>
  <c r="W228" i="1" s="1"/>
  <c r="T228" i="1"/>
  <c r="V228" i="1" s="1"/>
  <c r="Q50" i="1"/>
  <c r="Z40" i="1"/>
  <c r="AA40" i="1" s="1"/>
  <c r="Z47" i="1"/>
  <c r="AA47" i="1" s="1"/>
  <c r="Z46" i="1"/>
  <c r="AA46" i="1" s="1"/>
  <c r="Z45" i="1"/>
  <c r="AA45" i="1" s="1"/>
  <c r="Z44" i="1"/>
  <c r="AA44" i="1" s="1"/>
  <c r="Z49" i="1"/>
  <c r="AA49" i="1" s="1"/>
  <c r="Z33" i="1"/>
  <c r="AA33" i="1" s="1"/>
  <c r="AA50" i="1" s="1"/>
  <c r="Z41" i="1"/>
  <c r="AA41" i="1" s="1"/>
  <c r="Z43" i="1"/>
  <c r="AA43" i="1" s="1"/>
  <c r="Z123" i="1"/>
  <c r="AA123" i="1" s="1"/>
  <c r="AA136" i="1" s="1"/>
  <c r="Z131" i="1"/>
  <c r="AA131" i="1" s="1"/>
  <c r="Q136" i="1"/>
  <c r="Z133" i="1"/>
  <c r="AA133" i="1" s="1"/>
  <c r="Z125" i="1"/>
  <c r="AA125" i="1" s="1"/>
  <c r="Z124" i="1"/>
  <c r="AA124" i="1" s="1"/>
  <c r="Z127" i="1"/>
  <c r="AA127" i="1" s="1"/>
  <c r="Z130" i="1"/>
  <c r="AA130" i="1" s="1"/>
  <c r="Z126" i="1"/>
  <c r="AA126" i="1" s="1"/>
  <c r="Z132" i="1"/>
  <c r="AA132" i="1" s="1"/>
  <c r="U134" i="1"/>
  <c r="W134" i="1" s="1"/>
  <c r="U242" i="1"/>
  <c r="W242" i="1" s="1"/>
  <c r="T242" i="1"/>
  <c r="V242" i="1" s="1"/>
  <c r="AD50" i="1"/>
  <c r="AF50" i="1" s="1"/>
  <c r="R50" i="1"/>
  <c r="T50" i="1" s="1"/>
  <c r="V50" i="1" s="1"/>
  <c r="U267" i="1"/>
  <c r="W267" i="1" s="1"/>
  <c r="T267" i="1"/>
  <c r="V267" i="1" s="1"/>
  <c r="AD136" i="1"/>
  <c r="AF136" i="1" s="1"/>
  <c r="R136" i="1"/>
  <c r="U136" i="1" s="1"/>
  <c r="W136" i="1" s="1"/>
  <c r="AF235" i="1"/>
  <c r="T153" i="1"/>
  <c r="V153" i="1" s="1"/>
  <c r="U153" i="1"/>
  <c r="W153" i="1" s="1"/>
  <c r="AH116" i="1"/>
  <c r="AX116" i="1"/>
  <c r="AX118" i="1" s="1"/>
  <c r="AY118" i="1" s="1"/>
  <c r="AC116" i="1"/>
  <c r="U147" i="1"/>
  <c r="W147" i="1" s="1"/>
  <c r="U33" i="1"/>
  <c r="W33" i="1" s="1"/>
  <c r="T33" i="1"/>
  <c r="V33" i="1" s="1"/>
  <c r="Q290" i="1"/>
  <c r="U290" i="1"/>
  <c r="W290" i="1" s="1"/>
  <c r="T290" i="1"/>
  <c r="V290" i="1" s="1"/>
  <c r="T123" i="1"/>
  <c r="V123" i="1" s="1"/>
  <c r="U123" i="1"/>
  <c r="W123" i="1" s="1"/>
  <c r="U57" i="1"/>
  <c r="W57" i="1" s="1"/>
  <c r="T57" i="1"/>
  <c r="V57" i="1" s="1"/>
  <c r="P116" i="1"/>
  <c r="U58" i="1"/>
  <c r="W58" i="1" s="1"/>
  <c r="T58" i="1"/>
  <c r="V58" i="1" s="1"/>
  <c r="R281" i="1"/>
  <c r="U281" i="1" s="1"/>
  <c r="W281" i="1" s="1"/>
  <c r="AD281" i="1"/>
  <c r="AF281" i="1" s="1"/>
  <c r="AD221" i="1"/>
  <c r="AF221" i="1" s="1"/>
  <c r="R221" i="1"/>
  <c r="T221" i="1" s="1"/>
  <c r="V221" i="1" s="1"/>
  <c r="AG190" i="1"/>
  <c r="AD73" i="1"/>
  <c r="AF73" i="1" s="1"/>
  <c r="R73" i="1"/>
  <c r="R235" i="1"/>
  <c r="AD235" i="1"/>
  <c r="AD116" i="1"/>
  <c r="AF116" i="1" s="1"/>
  <c r="R116" i="1"/>
  <c r="Z219" i="1"/>
  <c r="AA219" i="1" s="1"/>
  <c r="Z213" i="1"/>
  <c r="AA213" i="1" s="1"/>
  <c r="AA221" i="1" s="1"/>
  <c r="Z220" i="1"/>
  <c r="AA220" i="1" s="1"/>
  <c r="Z218" i="1"/>
  <c r="AA218" i="1" s="1"/>
  <c r="Q221" i="1"/>
  <c r="Z217" i="1"/>
  <c r="AA217" i="1" s="1"/>
  <c r="Q235" i="1"/>
  <c r="Z228" i="1"/>
  <c r="AA228" i="1" s="1"/>
  <c r="AA235" i="1" s="1"/>
  <c r="U88" i="1"/>
  <c r="W88" i="1" s="1"/>
  <c r="T88" i="1"/>
  <c r="V88" i="1" s="1"/>
  <c r="AD206" i="1"/>
  <c r="AF206" i="1" s="1"/>
  <c r="R206" i="1"/>
  <c r="AH188" i="1"/>
  <c r="AJ188" i="1" s="1"/>
  <c r="AH181" i="1"/>
  <c r="AJ181" i="1" s="1"/>
  <c r="AH185" i="1"/>
  <c r="AJ185" i="1" s="1"/>
  <c r="AH189" i="1"/>
  <c r="AJ189" i="1" s="1"/>
  <c r="AH184" i="1"/>
  <c r="AJ184" i="1" s="1"/>
  <c r="AH187" i="1"/>
  <c r="AJ187" i="1" s="1"/>
  <c r="AH183" i="1"/>
  <c r="AJ183" i="1" s="1"/>
  <c r="AH182" i="1"/>
  <c r="AJ182" i="1" s="1"/>
  <c r="AH180" i="1"/>
  <c r="AJ180" i="1" s="1"/>
  <c r="AH186" i="1"/>
  <c r="AJ186" i="1" s="1"/>
  <c r="Z216" i="1" l="1"/>
  <c r="AA216" i="1" s="1"/>
  <c r="Z215" i="1"/>
  <c r="AA215" i="1" s="1"/>
  <c r="Z214" i="1"/>
  <c r="AA214" i="1" s="1"/>
  <c r="U221" i="1"/>
  <c r="W221" i="1" s="1"/>
  <c r="Z34" i="1"/>
  <c r="AA34" i="1" s="1"/>
  <c r="Z39" i="1"/>
  <c r="AA39" i="1" s="1"/>
  <c r="Z35" i="1"/>
  <c r="AA35" i="1" s="1"/>
  <c r="Z42" i="1"/>
  <c r="AA42" i="1" s="1"/>
  <c r="Z279" i="1"/>
  <c r="AA279" i="1" s="1"/>
  <c r="Z278" i="1"/>
  <c r="AA278" i="1" s="1"/>
  <c r="AA281" i="1" s="1"/>
  <c r="Z233" i="1"/>
  <c r="AA233" i="1" s="1"/>
  <c r="T235" i="1"/>
  <c r="V235" i="1" s="1"/>
  <c r="Z38" i="1"/>
  <c r="AA38" i="1" s="1"/>
  <c r="Z231" i="1"/>
  <c r="AA231" i="1" s="1"/>
  <c r="Z48" i="1"/>
  <c r="AA48" i="1" s="1"/>
  <c r="Z234" i="1"/>
  <c r="AA234" i="1" s="1"/>
  <c r="Z232" i="1"/>
  <c r="AA232" i="1" s="1"/>
  <c r="Z229" i="1"/>
  <c r="AA229" i="1" s="1"/>
  <c r="Z37" i="1"/>
  <c r="AA37" i="1" s="1"/>
  <c r="AA290" i="1"/>
  <c r="AH248" i="1"/>
  <c r="AX248" i="1"/>
  <c r="AX250" i="1" s="1"/>
  <c r="AY250" i="1" s="1"/>
  <c r="AC248" i="1"/>
  <c r="AG248" i="1" s="1"/>
  <c r="AX290" i="1"/>
  <c r="AX292" i="1" s="1"/>
  <c r="AY292" i="1" s="1"/>
  <c r="AC290" i="1"/>
  <c r="AG290" i="1" s="1"/>
  <c r="U50" i="1"/>
  <c r="W50" i="1" s="1"/>
  <c r="AH171" i="1"/>
  <c r="AJ171" i="1" s="1"/>
  <c r="AH166" i="1"/>
  <c r="AJ166" i="1" s="1"/>
  <c r="AH164" i="1"/>
  <c r="AJ164" i="1" s="1"/>
  <c r="AH163" i="1"/>
  <c r="AJ163" i="1" s="1"/>
  <c r="AH169" i="1"/>
  <c r="AJ169" i="1" s="1"/>
  <c r="AH167" i="1"/>
  <c r="AJ167" i="1" s="1"/>
  <c r="AH168" i="1"/>
  <c r="AJ168" i="1" s="1"/>
  <c r="AH162" i="1"/>
  <c r="AJ162" i="1" s="1"/>
  <c r="AH170" i="1"/>
  <c r="AJ170" i="1" s="1"/>
  <c r="AH165" i="1"/>
  <c r="AJ165" i="1" s="1"/>
  <c r="AH172" i="1"/>
  <c r="AJ172" i="1" s="1"/>
  <c r="AG172" i="1"/>
  <c r="AG167" i="1"/>
  <c r="AG165" i="1"/>
  <c r="AG164" i="1"/>
  <c r="AG169" i="1"/>
  <c r="AG168" i="1"/>
  <c r="AG163" i="1"/>
  <c r="AG162" i="1"/>
  <c r="AG171" i="1"/>
  <c r="AG170" i="1"/>
  <c r="AG166" i="1"/>
  <c r="T248" i="1"/>
  <c r="V248" i="1" s="1"/>
  <c r="Q73" i="1"/>
  <c r="U73" i="1"/>
  <c r="W73" i="1" s="1"/>
  <c r="T73" i="1"/>
  <c r="V73" i="1" s="1"/>
  <c r="Z71" i="1"/>
  <c r="AA71" i="1" s="1"/>
  <c r="Z63" i="1"/>
  <c r="AA63" i="1" s="1"/>
  <c r="Z66" i="1"/>
  <c r="AA66" i="1" s="1"/>
  <c r="Z67" i="1"/>
  <c r="AA67" i="1" s="1"/>
  <c r="Z70" i="1"/>
  <c r="AA70" i="1" s="1"/>
  <c r="Z64" i="1"/>
  <c r="AA64" i="1" s="1"/>
  <c r="Z57" i="1"/>
  <c r="AA57" i="1" s="1"/>
  <c r="AA73" i="1" s="1"/>
  <c r="Z58" i="1"/>
  <c r="AA58" i="1" s="1"/>
  <c r="Z65" i="1"/>
  <c r="AA65" i="1" s="1"/>
  <c r="Z69" i="1"/>
  <c r="AA69" i="1" s="1"/>
  <c r="Z72" i="1"/>
  <c r="AA72" i="1" s="1"/>
  <c r="Z68" i="1"/>
  <c r="AA68" i="1" s="1"/>
  <c r="Z61" i="1"/>
  <c r="AA61" i="1" s="1"/>
  <c r="Z60" i="1"/>
  <c r="AA60" i="1" s="1"/>
  <c r="Z62" i="1"/>
  <c r="AA62" i="1" s="1"/>
  <c r="AO182" i="1"/>
  <c r="AP182" i="1" s="1"/>
  <c r="AL182" i="1"/>
  <c r="AM182" i="1" s="1"/>
  <c r="T136" i="1"/>
  <c r="V136" i="1" s="1"/>
  <c r="AO183" i="1"/>
  <c r="AP183" i="1" s="1"/>
  <c r="AL183" i="1"/>
  <c r="AM183" i="1" s="1"/>
  <c r="AH136" i="1"/>
  <c r="AC136" i="1"/>
  <c r="AG136" i="1" s="1"/>
  <c r="AX136" i="1"/>
  <c r="AX138" i="1" s="1"/>
  <c r="AY138" i="1" s="1"/>
  <c r="AG20" i="1"/>
  <c r="AG11" i="1"/>
  <c r="AG12" i="1"/>
  <c r="AG23" i="1"/>
  <c r="AG10" i="1"/>
  <c r="AG9" i="1"/>
  <c r="AG8" i="1"/>
  <c r="AG25" i="1"/>
  <c r="AG24" i="1"/>
  <c r="AG19" i="1"/>
  <c r="AG18" i="1"/>
  <c r="AG17" i="1"/>
  <c r="AG16" i="1"/>
  <c r="AG21" i="1"/>
  <c r="AG15" i="1"/>
  <c r="AG14" i="1"/>
  <c r="AG22" i="1"/>
  <c r="AG13" i="1"/>
  <c r="AJ190" i="1"/>
  <c r="AO190" i="1" s="1"/>
  <c r="AP190" i="1" s="1"/>
  <c r="AL180" i="1"/>
  <c r="AK180" i="1"/>
  <c r="AK190" i="1" s="1"/>
  <c r="AO180" i="1"/>
  <c r="AP180" i="1" s="1"/>
  <c r="AX235" i="1"/>
  <c r="AX237" i="1" s="1"/>
  <c r="AY237" i="1" s="1"/>
  <c r="AH235" i="1"/>
  <c r="AC235" i="1"/>
  <c r="AG235" i="1" s="1"/>
  <c r="Q271" i="1"/>
  <c r="U271" i="1"/>
  <c r="W271" i="1" s="1"/>
  <c r="T271" i="1"/>
  <c r="V271" i="1" s="1"/>
  <c r="Z268" i="1"/>
  <c r="AA268" i="1" s="1"/>
  <c r="Z267" i="1"/>
  <c r="AA267" i="1" s="1"/>
  <c r="AA271" i="1" s="1"/>
  <c r="Z269" i="1"/>
  <c r="AA269" i="1" s="1"/>
  <c r="Z270" i="1"/>
  <c r="AA270" i="1" s="1"/>
  <c r="AH25" i="1"/>
  <c r="AJ25" i="1" s="1"/>
  <c r="AH23" i="1"/>
  <c r="AJ23" i="1" s="1"/>
  <c r="AH10" i="1"/>
  <c r="AJ10" i="1" s="1"/>
  <c r="AH9" i="1"/>
  <c r="AJ9" i="1" s="1"/>
  <c r="AH11" i="1"/>
  <c r="AJ11" i="1" s="1"/>
  <c r="AH8" i="1"/>
  <c r="AJ8" i="1" s="1"/>
  <c r="AH24" i="1"/>
  <c r="AJ24" i="1" s="1"/>
  <c r="AH19" i="1"/>
  <c r="AJ19" i="1" s="1"/>
  <c r="AH18" i="1"/>
  <c r="AJ18" i="1" s="1"/>
  <c r="AH20" i="1"/>
  <c r="AJ20" i="1" s="1"/>
  <c r="AH17" i="1"/>
  <c r="AJ17" i="1" s="1"/>
  <c r="AH16" i="1"/>
  <c r="AJ16" i="1" s="1"/>
  <c r="AH21" i="1"/>
  <c r="AJ21" i="1" s="1"/>
  <c r="AH15" i="1"/>
  <c r="AJ15" i="1" s="1"/>
  <c r="AH14" i="1"/>
  <c r="AJ14" i="1" s="1"/>
  <c r="AH22" i="1"/>
  <c r="AJ22" i="1" s="1"/>
  <c r="AH13" i="1"/>
  <c r="AJ13" i="1" s="1"/>
  <c r="AH12" i="1"/>
  <c r="AJ12" i="1" s="1"/>
  <c r="AL184" i="1"/>
  <c r="AM184" i="1" s="1"/>
  <c r="AO184" i="1"/>
  <c r="AP184" i="1" s="1"/>
  <c r="T281" i="1"/>
  <c r="V281" i="1" s="1"/>
  <c r="AG258" i="1"/>
  <c r="AG255" i="1"/>
  <c r="AG259" i="1"/>
  <c r="AG256" i="1"/>
  <c r="AG257" i="1"/>
  <c r="U206" i="1"/>
  <c r="W206" i="1" s="1"/>
  <c r="Q206" i="1"/>
  <c r="Z204" i="1"/>
  <c r="AA204" i="1" s="1"/>
  <c r="T206" i="1"/>
  <c r="V206" i="1" s="1"/>
  <c r="Z203" i="1"/>
  <c r="AA203" i="1" s="1"/>
  <c r="Z199" i="1"/>
  <c r="AA199" i="1" s="1"/>
  <c r="Z200" i="1"/>
  <c r="AA200" i="1" s="1"/>
  <c r="Z202" i="1"/>
  <c r="AA202" i="1" s="1"/>
  <c r="Z198" i="1"/>
  <c r="AA198" i="1" s="1"/>
  <c r="Z197" i="1"/>
  <c r="AA197" i="1" s="1"/>
  <c r="AA206" i="1" s="1"/>
  <c r="Z201" i="1"/>
  <c r="AA201" i="1" s="1"/>
  <c r="Z205" i="1"/>
  <c r="AA205" i="1" s="1"/>
  <c r="U235" i="1"/>
  <c r="W235" i="1" s="1"/>
  <c r="AH258" i="1"/>
  <c r="AJ258" i="1" s="1"/>
  <c r="AH255" i="1"/>
  <c r="AJ255" i="1" s="1"/>
  <c r="AH257" i="1"/>
  <c r="AJ257" i="1" s="1"/>
  <c r="AH259" i="1"/>
  <c r="AJ259" i="1" s="1"/>
  <c r="AH256" i="1"/>
  <c r="AJ256" i="1" s="1"/>
  <c r="AC221" i="1"/>
  <c r="AG221" i="1" s="1"/>
  <c r="AH221" i="1"/>
  <c r="AX221" i="1"/>
  <c r="AX223" i="1" s="1"/>
  <c r="AY223" i="1" s="1"/>
  <c r="AO187" i="1"/>
  <c r="AP187" i="1" s="1"/>
  <c r="AL187" i="1"/>
  <c r="AM187" i="1" s="1"/>
  <c r="AO186" i="1"/>
  <c r="AP186" i="1" s="1"/>
  <c r="AL186" i="1"/>
  <c r="AM186" i="1" s="1"/>
  <c r="AC95" i="1"/>
  <c r="AG95" i="1" s="1"/>
  <c r="AH95" i="1"/>
  <c r="AX95" i="1"/>
  <c r="AX97" i="1" s="1"/>
  <c r="AY97" i="1" s="1"/>
  <c r="U155" i="1"/>
  <c r="W155" i="1" s="1"/>
  <c r="T155" i="1"/>
  <c r="V155" i="1" s="1"/>
  <c r="Z153" i="1"/>
  <c r="AA153" i="1" s="1"/>
  <c r="Z145" i="1"/>
  <c r="AA145" i="1" s="1"/>
  <c r="Q155" i="1"/>
  <c r="Z146" i="1"/>
  <c r="AA146" i="1" s="1"/>
  <c r="Z148" i="1"/>
  <c r="AA148" i="1" s="1"/>
  <c r="Z143" i="1"/>
  <c r="AA143" i="1" s="1"/>
  <c r="AA155" i="1" s="1"/>
  <c r="Z154" i="1"/>
  <c r="AA154" i="1" s="1"/>
  <c r="Z149" i="1"/>
  <c r="AA149" i="1" s="1"/>
  <c r="Z152" i="1"/>
  <c r="AA152" i="1" s="1"/>
  <c r="Z150" i="1"/>
  <c r="AA150" i="1" s="1"/>
  <c r="Z147" i="1"/>
  <c r="AA147" i="1" s="1"/>
  <c r="Z144" i="1"/>
  <c r="AA144" i="1" s="1"/>
  <c r="Z151" i="1"/>
  <c r="AA151" i="1" s="1"/>
  <c r="AG189" i="1"/>
  <c r="AG183" i="1"/>
  <c r="AG182" i="1"/>
  <c r="AG188" i="1"/>
  <c r="AG184" i="1"/>
  <c r="AG186" i="1"/>
  <c r="AG181" i="1"/>
  <c r="AG180" i="1"/>
  <c r="AG185" i="1"/>
  <c r="AG187" i="1"/>
  <c r="AO188" i="1"/>
  <c r="AP188" i="1" s="1"/>
  <c r="AL188" i="1"/>
  <c r="AM188" i="1" s="1"/>
  <c r="AK188" i="1"/>
  <c r="Q116" i="1"/>
  <c r="Z113" i="1"/>
  <c r="AA113" i="1" s="1"/>
  <c r="U116" i="1"/>
  <c r="W116" i="1" s="1"/>
  <c r="Z105" i="1"/>
  <c r="AA105" i="1" s="1"/>
  <c r="T116" i="1"/>
  <c r="V116" i="1" s="1"/>
  <c r="Z106" i="1"/>
  <c r="AA106" i="1" s="1"/>
  <c r="Z115" i="1"/>
  <c r="AA115" i="1" s="1"/>
  <c r="Z103" i="1"/>
  <c r="AA103" i="1" s="1"/>
  <c r="Z114" i="1"/>
  <c r="AA114" i="1" s="1"/>
  <c r="Z104" i="1"/>
  <c r="AA104" i="1" s="1"/>
  <c r="Z107" i="1"/>
  <c r="AA107" i="1" s="1"/>
  <c r="Z108" i="1"/>
  <c r="AA108" i="1" s="1"/>
  <c r="Z109" i="1"/>
  <c r="AA109" i="1" s="1"/>
  <c r="Z111" i="1"/>
  <c r="AA111" i="1" s="1"/>
  <c r="Z110" i="1"/>
  <c r="AA110" i="1" s="1"/>
  <c r="Z112" i="1"/>
  <c r="AA112" i="1" s="1"/>
  <c r="AO189" i="1"/>
  <c r="AP189" i="1" s="1"/>
  <c r="AL189" i="1"/>
  <c r="AM189" i="1" s="1"/>
  <c r="AL181" i="1"/>
  <c r="AM181" i="1" s="1"/>
  <c r="AO181" i="1"/>
  <c r="AP181" i="1" s="1"/>
  <c r="AH50" i="1"/>
  <c r="AX50" i="1"/>
  <c r="AX52" i="1" s="1"/>
  <c r="AY52" i="1" s="1"/>
  <c r="AC50" i="1"/>
  <c r="AG50" i="1" s="1"/>
  <c r="AL185" i="1"/>
  <c r="AM185" i="1" s="1"/>
  <c r="AO185" i="1"/>
  <c r="AP185" i="1" s="1"/>
  <c r="AG116" i="1"/>
  <c r="AH104" i="1"/>
  <c r="AJ104" i="1" s="1"/>
  <c r="AH115" i="1"/>
  <c r="AJ115" i="1" s="1"/>
  <c r="AH113" i="1"/>
  <c r="AJ113" i="1" s="1"/>
  <c r="AH112" i="1"/>
  <c r="AJ112" i="1" s="1"/>
  <c r="AH107" i="1"/>
  <c r="AJ107" i="1" s="1"/>
  <c r="AH111" i="1"/>
  <c r="AJ111" i="1" s="1"/>
  <c r="AH110" i="1"/>
  <c r="AJ110" i="1" s="1"/>
  <c r="AH109" i="1"/>
  <c r="AJ109" i="1" s="1"/>
  <c r="AH102" i="1"/>
  <c r="AJ102" i="1" s="1"/>
  <c r="AH114" i="1"/>
  <c r="AJ114" i="1" s="1"/>
  <c r="AH103" i="1"/>
  <c r="AJ103" i="1" s="1"/>
  <c r="AH106" i="1"/>
  <c r="AJ106" i="1" s="1"/>
  <c r="AH108" i="1"/>
  <c r="AJ108" i="1" s="1"/>
  <c r="AH105" i="1"/>
  <c r="AJ105" i="1" s="1"/>
  <c r="AK186" i="1" l="1"/>
  <c r="AK184" i="1"/>
  <c r="AK187" i="1"/>
  <c r="AK181" i="1"/>
  <c r="AK189" i="1"/>
  <c r="AK185" i="1"/>
  <c r="AX281" i="1"/>
  <c r="AX283" i="1" s="1"/>
  <c r="AY283" i="1" s="1"/>
  <c r="AH281" i="1"/>
  <c r="AC281" i="1"/>
  <c r="AG281" i="1" s="1"/>
  <c r="AL170" i="1"/>
  <c r="AM170" i="1" s="1"/>
  <c r="AO170" i="1"/>
  <c r="AP170" i="1" s="1"/>
  <c r="AO115" i="1"/>
  <c r="AP115" i="1" s="1"/>
  <c r="AL115" i="1"/>
  <c r="AM115" i="1" s="1"/>
  <c r="AX206" i="1"/>
  <c r="AX208" i="1" s="1"/>
  <c r="AY208" i="1" s="1"/>
  <c r="AC206" i="1"/>
  <c r="AG206" i="1" s="1"/>
  <c r="AH206" i="1"/>
  <c r="AO11" i="1"/>
  <c r="AP11" i="1" s="1"/>
  <c r="AL11" i="1"/>
  <c r="AM11" i="1" s="1"/>
  <c r="AJ173" i="1"/>
  <c r="AO173" i="1" s="1"/>
  <c r="AP173" i="1" s="1"/>
  <c r="AL162" i="1"/>
  <c r="AO162" i="1"/>
  <c r="AP162" i="1" s="1"/>
  <c r="AR186" i="1"/>
  <c r="AT186" i="1" s="1"/>
  <c r="AS186" i="1"/>
  <c r="AU186" i="1" s="1"/>
  <c r="AN186" i="1"/>
  <c r="AO9" i="1"/>
  <c r="AP9" i="1" s="1"/>
  <c r="AL9" i="1"/>
  <c r="AM9" i="1" s="1"/>
  <c r="AM180" i="1"/>
  <c r="AL190" i="1"/>
  <c r="AM190" i="1" s="1"/>
  <c r="AL168" i="1"/>
  <c r="AM168" i="1" s="1"/>
  <c r="AO168" i="1"/>
  <c r="AP168" i="1" s="1"/>
  <c r="AL104" i="1"/>
  <c r="AM104" i="1" s="1"/>
  <c r="AO104" i="1"/>
  <c r="AP104" i="1" s="1"/>
  <c r="AR188" i="1"/>
  <c r="AT188" i="1" s="1"/>
  <c r="AN188" i="1"/>
  <c r="AS188" i="1"/>
  <c r="AU188" i="1" s="1"/>
  <c r="AG105" i="1"/>
  <c r="AG114" i="1"/>
  <c r="AG113" i="1"/>
  <c r="AG108" i="1"/>
  <c r="AG111" i="1"/>
  <c r="AG106" i="1"/>
  <c r="AG102" i="1"/>
  <c r="AG112" i="1"/>
  <c r="AG110" i="1"/>
  <c r="AG115" i="1"/>
  <c r="AG109" i="1"/>
  <c r="AG104" i="1"/>
  <c r="AG107" i="1"/>
  <c r="AG103" i="1"/>
  <c r="AS184" i="1"/>
  <c r="AU184" i="1" s="1"/>
  <c r="AR184" i="1"/>
  <c r="AT184" i="1" s="1"/>
  <c r="AN184" i="1"/>
  <c r="AO10" i="1"/>
  <c r="AP10" i="1" s="1"/>
  <c r="AL10" i="1"/>
  <c r="AM10" i="1" s="1"/>
  <c r="AL167" i="1"/>
  <c r="AM167" i="1" s="1"/>
  <c r="AO167" i="1"/>
  <c r="AP167" i="1" s="1"/>
  <c r="AR187" i="1"/>
  <c r="AT187" i="1" s="1"/>
  <c r="AS187" i="1"/>
  <c r="AU187" i="1" s="1"/>
  <c r="AN187" i="1"/>
  <c r="AO12" i="1"/>
  <c r="AP12" i="1" s="1"/>
  <c r="AL12" i="1"/>
  <c r="AM12" i="1" s="1"/>
  <c r="AK12" i="1"/>
  <c r="AL23" i="1"/>
  <c r="AM23" i="1" s="1"/>
  <c r="AO23" i="1"/>
  <c r="AP23" i="1" s="1"/>
  <c r="AO169" i="1"/>
  <c r="AP169" i="1" s="1"/>
  <c r="AL169" i="1"/>
  <c r="AM169" i="1" s="1"/>
  <c r="AJ26" i="1"/>
  <c r="AO26" i="1" s="1"/>
  <c r="AP26" i="1" s="1"/>
  <c r="AO8" i="1"/>
  <c r="AP8" i="1" s="1"/>
  <c r="AL8" i="1"/>
  <c r="AH155" i="1"/>
  <c r="AC155" i="1"/>
  <c r="AG155" i="1" s="1"/>
  <c r="AX155" i="1"/>
  <c r="AX157" i="1" s="1"/>
  <c r="AY157" i="1" s="1"/>
  <c r="AO13" i="1"/>
  <c r="AP13" i="1" s="1"/>
  <c r="AL13" i="1"/>
  <c r="AM13" i="1" s="1"/>
  <c r="AK13" i="1"/>
  <c r="AO25" i="1"/>
  <c r="AP25" i="1" s="1"/>
  <c r="AL25" i="1"/>
  <c r="AM25" i="1" s="1"/>
  <c r="AO163" i="1"/>
  <c r="AP163" i="1" s="1"/>
  <c r="AL163" i="1"/>
  <c r="AM163" i="1" s="1"/>
  <c r="AO22" i="1"/>
  <c r="AP22" i="1" s="1"/>
  <c r="AL22" i="1"/>
  <c r="AM22" i="1" s="1"/>
  <c r="AK22" i="1"/>
  <c r="AO164" i="1"/>
  <c r="AP164" i="1" s="1"/>
  <c r="AL164" i="1"/>
  <c r="AM164" i="1" s="1"/>
  <c r="AO105" i="1"/>
  <c r="AP105" i="1" s="1"/>
  <c r="AL105" i="1"/>
  <c r="AM105" i="1" s="1"/>
  <c r="AO106" i="1"/>
  <c r="AP106" i="1" s="1"/>
  <c r="AL106" i="1"/>
  <c r="AM106" i="1" s="1"/>
  <c r="AO14" i="1"/>
  <c r="AP14" i="1" s="1"/>
  <c r="AL14" i="1"/>
  <c r="AM14" i="1" s="1"/>
  <c r="AK14" i="1"/>
  <c r="AG130" i="1"/>
  <c r="AG126" i="1"/>
  <c r="AG124" i="1"/>
  <c r="AG123" i="1"/>
  <c r="AG135" i="1"/>
  <c r="AG132" i="1"/>
  <c r="AG131" i="1"/>
  <c r="AG133" i="1"/>
  <c r="AG127" i="1"/>
  <c r="AG129" i="1"/>
  <c r="AG128" i="1"/>
  <c r="AG125" i="1"/>
  <c r="AG134" i="1"/>
  <c r="AO166" i="1"/>
  <c r="AP166" i="1" s="1"/>
  <c r="AL166" i="1"/>
  <c r="AM166" i="1" s="1"/>
  <c r="AS185" i="1"/>
  <c r="AU185" i="1" s="1"/>
  <c r="AR185" i="1"/>
  <c r="AT185" i="1" s="1"/>
  <c r="AN185" i="1"/>
  <c r="AG45" i="1"/>
  <c r="AG40" i="1"/>
  <c r="AG38" i="1"/>
  <c r="AG49" i="1"/>
  <c r="AG48" i="1"/>
  <c r="AG44" i="1"/>
  <c r="AG39" i="1"/>
  <c r="AG35" i="1"/>
  <c r="AG37" i="1"/>
  <c r="AG47" i="1"/>
  <c r="AG43" i="1"/>
  <c r="AG36" i="1"/>
  <c r="AG33" i="1"/>
  <c r="AG46" i="1"/>
  <c r="AG41" i="1"/>
  <c r="AG42" i="1"/>
  <c r="AG34" i="1"/>
  <c r="AH218" i="1"/>
  <c r="AJ218" i="1" s="1"/>
  <c r="AH217" i="1"/>
  <c r="AJ217" i="1" s="1"/>
  <c r="AH214" i="1"/>
  <c r="AJ214" i="1" s="1"/>
  <c r="AH216" i="1"/>
  <c r="AJ216" i="1" s="1"/>
  <c r="AH220" i="1"/>
  <c r="AJ220" i="1" s="1"/>
  <c r="AH219" i="1"/>
  <c r="AJ219" i="1" s="1"/>
  <c r="AH213" i="1"/>
  <c r="AJ213" i="1" s="1"/>
  <c r="AH215" i="1"/>
  <c r="AJ215" i="1" s="1"/>
  <c r="AO103" i="1"/>
  <c r="AP103" i="1" s="1"/>
  <c r="AL103" i="1"/>
  <c r="AM103" i="1" s="1"/>
  <c r="AG219" i="1"/>
  <c r="AG218" i="1"/>
  <c r="AG215" i="1"/>
  <c r="AG214" i="1"/>
  <c r="AG220" i="1"/>
  <c r="AG217" i="1"/>
  <c r="AG213" i="1"/>
  <c r="AG216" i="1"/>
  <c r="AO15" i="1"/>
  <c r="AP15" i="1" s="1"/>
  <c r="AL15" i="1"/>
  <c r="AM15" i="1" s="1"/>
  <c r="AK15" i="1"/>
  <c r="AH271" i="1"/>
  <c r="AX271" i="1"/>
  <c r="AX273" i="1" s="1"/>
  <c r="AY273" i="1" s="1"/>
  <c r="AC271" i="1"/>
  <c r="AG271" i="1" s="1"/>
  <c r="AH131" i="1"/>
  <c r="AJ131" i="1" s="1"/>
  <c r="AH125" i="1"/>
  <c r="AJ125" i="1" s="1"/>
  <c r="AH123" i="1"/>
  <c r="AJ123" i="1" s="1"/>
  <c r="AH135" i="1"/>
  <c r="AJ135" i="1" s="1"/>
  <c r="AH127" i="1"/>
  <c r="AJ127" i="1" s="1"/>
  <c r="AH130" i="1"/>
  <c r="AJ130" i="1" s="1"/>
  <c r="AH129" i="1"/>
  <c r="AJ129" i="1" s="1"/>
  <c r="AH128" i="1"/>
  <c r="AJ128" i="1" s="1"/>
  <c r="AH132" i="1"/>
  <c r="AJ132" i="1" s="1"/>
  <c r="AH126" i="1"/>
  <c r="AJ126" i="1" s="1"/>
  <c r="AH133" i="1"/>
  <c r="AJ133" i="1" s="1"/>
  <c r="AH124" i="1"/>
  <c r="AJ124" i="1" s="1"/>
  <c r="AH134" i="1"/>
  <c r="AJ134" i="1" s="1"/>
  <c r="AX73" i="1"/>
  <c r="AX75" i="1" s="1"/>
  <c r="AY75" i="1" s="1"/>
  <c r="AH73" i="1"/>
  <c r="AC73" i="1"/>
  <c r="AG73" i="1" s="1"/>
  <c r="AL171" i="1"/>
  <c r="AM171" i="1" s="1"/>
  <c r="AO171" i="1"/>
  <c r="AP171" i="1" s="1"/>
  <c r="AO108" i="1"/>
  <c r="AP108" i="1" s="1"/>
  <c r="AL108" i="1"/>
  <c r="AM108" i="1" s="1"/>
  <c r="AK108" i="1"/>
  <c r="AO114" i="1"/>
  <c r="AP114" i="1" s="1"/>
  <c r="AL114" i="1"/>
  <c r="AM114" i="1" s="1"/>
  <c r="AH44" i="1"/>
  <c r="AJ44" i="1" s="1"/>
  <c r="AH39" i="1"/>
  <c r="AJ39" i="1" s="1"/>
  <c r="AH37" i="1"/>
  <c r="AJ37" i="1" s="1"/>
  <c r="AH48" i="1"/>
  <c r="AJ48" i="1" s="1"/>
  <c r="AH47" i="1"/>
  <c r="AJ47" i="1" s="1"/>
  <c r="AH49" i="1"/>
  <c r="AJ49" i="1" s="1"/>
  <c r="AH45" i="1"/>
  <c r="AJ45" i="1" s="1"/>
  <c r="AH40" i="1"/>
  <c r="AJ40" i="1" s="1"/>
  <c r="AH34" i="1"/>
  <c r="AJ34" i="1" s="1"/>
  <c r="AH43" i="1"/>
  <c r="AJ43" i="1" s="1"/>
  <c r="AH36" i="1"/>
  <c r="AJ36" i="1" s="1"/>
  <c r="AH33" i="1"/>
  <c r="AJ33" i="1" s="1"/>
  <c r="AH46" i="1"/>
  <c r="AJ46" i="1" s="1"/>
  <c r="AH42" i="1"/>
  <c r="AJ42" i="1" s="1"/>
  <c r="AH35" i="1"/>
  <c r="AJ35" i="1" s="1"/>
  <c r="AH38" i="1"/>
  <c r="AJ38" i="1" s="1"/>
  <c r="AH41" i="1"/>
  <c r="AJ41" i="1" s="1"/>
  <c r="AO256" i="1"/>
  <c r="AP256" i="1" s="1"/>
  <c r="AL256" i="1"/>
  <c r="AM256" i="1" s="1"/>
  <c r="AO21" i="1"/>
  <c r="AP21" i="1" s="1"/>
  <c r="AL21" i="1"/>
  <c r="AM21" i="1" s="1"/>
  <c r="AK21" i="1"/>
  <c r="AK183" i="1"/>
  <c r="AO113" i="1"/>
  <c r="AP113" i="1" s="1"/>
  <c r="AL113" i="1"/>
  <c r="AM113" i="1" s="1"/>
  <c r="AJ116" i="1"/>
  <c r="AO116" i="1" s="1"/>
  <c r="AP116" i="1" s="1"/>
  <c r="AO102" i="1"/>
  <c r="AP102" i="1" s="1"/>
  <c r="AL102" i="1"/>
  <c r="AK102" i="1"/>
  <c r="AK116" i="1" s="1"/>
  <c r="AL259" i="1"/>
  <c r="AM259" i="1" s="1"/>
  <c r="AO259" i="1"/>
  <c r="AP259" i="1" s="1"/>
  <c r="AK259" i="1"/>
  <c r="AO16" i="1"/>
  <c r="AP16" i="1" s="1"/>
  <c r="AL16" i="1"/>
  <c r="AM16" i="1" s="1"/>
  <c r="AK16" i="1"/>
  <c r="AR183" i="1"/>
  <c r="AT183" i="1" s="1"/>
  <c r="AS183" i="1"/>
  <c r="AU183" i="1" s="1"/>
  <c r="AN183" i="1"/>
  <c r="AG288" i="1"/>
  <c r="AG289" i="1"/>
  <c r="AO17" i="1"/>
  <c r="AP17" i="1" s="1"/>
  <c r="AL17" i="1"/>
  <c r="AM17" i="1" s="1"/>
  <c r="AK17" i="1"/>
  <c r="AO110" i="1"/>
  <c r="AP110" i="1" s="1"/>
  <c r="AL110" i="1"/>
  <c r="AM110" i="1" s="1"/>
  <c r="AJ260" i="1"/>
  <c r="AO260" i="1" s="1"/>
  <c r="AP260" i="1" s="1"/>
  <c r="AO255" i="1"/>
  <c r="AP255" i="1" s="1"/>
  <c r="AL255" i="1"/>
  <c r="AO20" i="1"/>
  <c r="AP20" i="1" s="1"/>
  <c r="AL20" i="1"/>
  <c r="AM20" i="1" s="1"/>
  <c r="AK20" i="1"/>
  <c r="AH290" i="1"/>
  <c r="AO258" i="1"/>
  <c r="AP258" i="1" s="1"/>
  <c r="AL258" i="1"/>
  <c r="AM258" i="1" s="1"/>
  <c r="AO18" i="1"/>
  <c r="AP18" i="1" s="1"/>
  <c r="AL18" i="1"/>
  <c r="AM18" i="1" s="1"/>
  <c r="AK18" i="1"/>
  <c r="AG234" i="1"/>
  <c r="AG233" i="1"/>
  <c r="AG232" i="1"/>
  <c r="AG229" i="1"/>
  <c r="AG228" i="1"/>
  <c r="AG230" i="1"/>
  <c r="AG231" i="1"/>
  <c r="AK182" i="1"/>
  <c r="AG244" i="1"/>
  <c r="AG243" i="1"/>
  <c r="AG242" i="1"/>
  <c r="AG245" i="1"/>
  <c r="AG246" i="1"/>
  <c r="AG247" i="1"/>
  <c r="AG279" i="1"/>
  <c r="AG278" i="1"/>
  <c r="AG280" i="1"/>
  <c r="AL109" i="1"/>
  <c r="AM109" i="1" s="1"/>
  <c r="AK109" i="1"/>
  <c r="AO109" i="1"/>
  <c r="AP109" i="1" s="1"/>
  <c r="AO257" i="1"/>
  <c r="AP257" i="1" s="1"/>
  <c r="AL257" i="1"/>
  <c r="AM257" i="1" s="1"/>
  <c r="AL111" i="1"/>
  <c r="AM111" i="1" s="1"/>
  <c r="AK111" i="1"/>
  <c r="AO111" i="1"/>
  <c r="AP111" i="1" s="1"/>
  <c r="AL107" i="1"/>
  <c r="AM107" i="1" s="1"/>
  <c r="AK107" i="1"/>
  <c r="AO107" i="1"/>
  <c r="AP107" i="1" s="1"/>
  <c r="AH233" i="1"/>
  <c r="AJ233" i="1" s="1"/>
  <c r="AH232" i="1"/>
  <c r="AJ232" i="1" s="1"/>
  <c r="AH231" i="1"/>
  <c r="AJ231" i="1" s="1"/>
  <c r="AH228" i="1"/>
  <c r="AJ228" i="1" s="1"/>
  <c r="AH229" i="1"/>
  <c r="AJ229" i="1" s="1"/>
  <c r="AH234" i="1"/>
  <c r="AJ234" i="1" s="1"/>
  <c r="AH230" i="1"/>
  <c r="AJ230" i="1" s="1"/>
  <c r="AS181" i="1"/>
  <c r="AU181" i="1" s="1"/>
  <c r="AR181" i="1"/>
  <c r="AT181" i="1" s="1"/>
  <c r="AN181" i="1"/>
  <c r="AN189" i="1"/>
  <c r="AR189" i="1"/>
  <c r="AT189" i="1" s="1"/>
  <c r="AS189" i="1"/>
  <c r="AU189" i="1" s="1"/>
  <c r="AH94" i="1"/>
  <c r="AJ94" i="1" s="1"/>
  <c r="AH88" i="1"/>
  <c r="AJ88" i="1" s="1"/>
  <c r="AH92" i="1"/>
  <c r="AJ92" i="1" s="1"/>
  <c r="AH87" i="1"/>
  <c r="AJ87" i="1" s="1"/>
  <c r="AH80" i="1"/>
  <c r="AJ80" i="1" s="1"/>
  <c r="AH91" i="1"/>
  <c r="AJ91" i="1" s="1"/>
  <c r="AH90" i="1"/>
  <c r="AJ90" i="1" s="1"/>
  <c r="AH81" i="1"/>
  <c r="AJ81" i="1" s="1"/>
  <c r="AH84" i="1"/>
  <c r="AJ84" i="1" s="1"/>
  <c r="AH85" i="1"/>
  <c r="AJ85" i="1" s="1"/>
  <c r="AH83" i="1"/>
  <c r="AJ83" i="1" s="1"/>
  <c r="AH86" i="1"/>
  <c r="AJ86" i="1" s="1"/>
  <c r="AH82" i="1"/>
  <c r="AJ82" i="1" s="1"/>
  <c r="AH93" i="1"/>
  <c r="AJ93" i="1" s="1"/>
  <c r="AH89" i="1"/>
  <c r="AJ89" i="1" s="1"/>
  <c r="AO19" i="1"/>
  <c r="AP19" i="1" s="1"/>
  <c r="AL19" i="1"/>
  <c r="AM19" i="1" s="1"/>
  <c r="AK19" i="1"/>
  <c r="AR182" i="1"/>
  <c r="AT182" i="1" s="1"/>
  <c r="AN182" i="1"/>
  <c r="AS182" i="1"/>
  <c r="AU182" i="1" s="1"/>
  <c r="AO172" i="1"/>
  <c r="AP172" i="1" s="1"/>
  <c r="AL172" i="1"/>
  <c r="AM172" i="1" s="1"/>
  <c r="AK112" i="1"/>
  <c r="AO112" i="1"/>
  <c r="AP112" i="1" s="1"/>
  <c r="AL112" i="1"/>
  <c r="AM112" i="1" s="1"/>
  <c r="AG89" i="1"/>
  <c r="AG88" i="1"/>
  <c r="AG94" i="1"/>
  <c r="AG81" i="1"/>
  <c r="AG86" i="1"/>
  <c r="AG82" i="1"/>
  <c r="AG87" i="1"/>
  <c r="AG90" i="1"/>
  <c r="AG80" i="1"/>
  <c r="AG91" i="1"/>
  <c r="AG92" i="1"/>
  <c r="AG85" i="1"/>
  <c r="AG84" i="1"/>
  <c r="AG83" i="1"/>
  <c r="AG93" i="1"/>
  <c r="AK24" i="1"/>
  <c r="AO24" i="1"/>
  <c r="AP24" i="1" s="1"/>
  <c r="AL24" i="1"/>
  <c r="AM24" i="1" s="1"/>
  <c r="AO165" i="1"/>
  <c r="AP165" i="1" s="1"/>
  <c r="AL165" i="1"/>
  <c r="AM165" i="1" s="1"/>
  <c r="AK165" i="1"/>
  <c r="AH243" i="1"/>
  <c r="AJ243" i="1" s="1"/>
  <c r="AH242" i="1"/>
  <c r="AJ242" i="1" s="1"/>
  <c r="AH244" i="1"/>
  <c r="AJ244" i="1" s="1"/>
  <c r="AH246" i="1"/>
  <c r="AJ246" i="1" s="1"/>
  <c r="AH247" i="1"/>
  <c r="AJ247" i="1" s="1"/>
  <c r="AH245" i="1"/>
  <c r="AJ245" i="1" s="1"/>
  <c r="AK113" i="1" l="1"/>
  <c r="AK8" i="1"/>
  <c r="AK26" i="1" s="1"/>
  <c r="AK168" i="1"/>
  <c r="AK164" i="1"/>
  <c r="AK167" i="1"/>
  <c r="AK172" i="1"/>
  <c r="AK163" i="1"/>
  <c r="AK171" i="1"/>
  <c r="AK166" i="1"/>
  <c r="AK258" i="1"/>
  <c r="AH280" i="1"/>
  <c r="AJ280" i="1" s="1"/>
  <c r="AH279" i="1"/>
  <c r="AJ279" i="1" s="1"/>
  <c r="AH278" i="1"/>
  <c r="AJ278" i="1" s="1"/>
  <c r="AK25" i="1"/>
  <c r="AK23" i="1"/>
  <c r="AK162" i="1"/>
  <c r="AK173" i="1" s="1"/>
  <c r="AO130" i="1"/>
  <c r="AP130" i="1" s="1"/>
  <c r="AL130" i="1"/>
  <c r="AM130" i="1" s="1"/>
  <c r="AO246" i="1"/>
  <c r="AP246" i="1" s="1"/>
  <c r="AL246" i="1"/>
  <c r="AM246" i="1" s="1"/>
  <c r="AL87" i="1"/>
  <c r="AM87" i="1" s="1"/>
  <c r="AO87" i="1"/>
  <c r="AP87" i="1" s="1"/>
  <c r="AO233" i="1"/>
  <c r="AP233" i="1" s="1"/>
  <c r="AL233" i="1"/>
  <c r="AM233" i="1" s="1"/>
  <c r="AN17" i="1"/>
  <c r="AR17" i="1"/>
  <c r="AT17" i="1" s="1"/>
  <c r="AS17" i="1"/>
  <c r="AU17" i="1" s="1"/>
  <c r="AL33" i="1"/>
  <c r="AO33" i="1"/>
  <c r="AP33" i="1" s="1"/>
  <c r="AJ50" i="1"/>
  <c r="AO50" i="1" s="1"/>
  <c r="AP50" i="1" s="1"/>
  <c r="AN108" i="1"/>
  <c r="AS108" i="1"/>
  <c r="AU108" i="1" s="1"/>
  <c r="AR108" i="1"/>
  <c r="AT108" i="1" s="1"/>
  <c r="AL127" i="1"/>
  <c r="AM127" i="1" s="1"/>
  <c r="AO127" i="1"/>
  <c r="AP127" i="1" s="1"/>
  <c r="AM162" i="1"/>
  <c r="AL173" i="1"/>
  <c r="AM173" i="1" s="1"/>
  <c r="AJ248" i="1"/>
  <c r="AO248" i="1" s="1"/>
  <c r="AP248" i="1" s="1"/>
  <c r="AO242" i="1"/>
  <c r="AP242" i="1" s="1"/>
  <c r="AL242" i="1"/>
  <c r="AO88" i="1"/>
  <c r="AP88" i="1" s="1"/>
  <c r="AL88" i="1"/>
  <c r="AM88" i="1" s="1"/>
  <c r="AS258" i="1"/>
  <c r="AU258" i="1" s="1"/>
  <c r="AR258" i="1"/>
  <c r="AT258" i="1" s="1"/>
  <c r="AN258" i="1"/>
  <c r="AR113" i="1"/>
  <c r="AT113" i="1" s="1"/>
  <c r="AN113" i="1"/>
  <c r="AS113" i="1"/>
  <c r="AU113" i="1" s="1"/>
  <c r="AL43" i="1"/>
  <c r="AM43" i="1" s="1"/>
  <c r="AO43" i="1"/>
  <c r="AP43" i="1" s="1"/>
  <c r="AJ136" i="1"/>
  <c r="AO136" i="1" s="1"/>
  <c r="AP136" i="1" s="1"/>
  <c r="AO123" i="1"/>
  <c r="AP123" i="1" s="1"/>
  <c r="AL123" i="1"/>
  <c r="AH154" i="1"/>
  <c r="AJ154" i="1" s="1"/>
  <c r="AH152" i="1"/>
  <c r="AJ152" i="1" s="1"/>
  <c r="AH147" i="1"/>
  <c r="AJ147" i="1" s="1"/>
  <c r="AH150" i="1"/>
  <c r="AJ150" i="1" s="1"/>
  <c r="AH153" i="1"/>
  <c r="AJ153" i="1" s="1"/>
  <c r="AH151" i="1"/>
  <c r="AJ151" i="1" s="1"/>
  <c r="AH146" i="1"/>
  <c r="AJ146" i="1" s="1"/>
  <c r="AH143" i="1"/>
  <c r="AJ143" i="1" s="1"/>
  <c r="AH144" i="1"/>
  <c r="AJ144" i="1" s="1"/>
  <c r="AH149" i="1"/>
  <c r="AJ149" i="1" s="1"/>
  <c r="AH148" i="1"/>
  <c r="AJ148" i="1" s="1"/>
  <c r="AH145" i="1"/>
  <c r="AJ145" i="1" s="1"/>
  <c r="AS104" i="1"/>
  <c r="AU104" i="1" s="1"/>
  <c r="AR104" i="1"/>
  <c r="AT104" i="1" s="1"/>
  <c r="AN104" i="1"/>
  <c r="AO247" i="1"/>
  <c r="AP247" i="1" s="1"/>
  <c r="AL247" i="1"/>
  <c r="AM247" i="1" s="1"/>
  <c r="AK247" i="1"/>
  <c r="AO36" i="1"/>
  <c r="AP36" i="1" s="1"/>
  <c r="AL36" i="1"/>
  <c r="AM36" i="1" s="1"/>
  <c r="AN19" i="1"/>
  <c r="AS19" i="1"/>
  <c r="AU19" i="1" s="1"/>
  <c r="AR19" i="1"/>
  <c r="AT19" i="1" s="1"/>
  <c r="AO94" i="1"/>
  <c r="AP94" i="1" s="1"/>
  <c r="AL94" i="1"/>
  <c r="AM94" i="1" s="1"/>
  <c r="AN107" i="1"/>
  <c r="AS107" i="1"/>
  <c r="AU107" i="1" s="1"/>
  <c r="AR107" i="1"/>
  <c r="AT107" i="1" s="1"/>
  <c r="AO34" i="1"/>
  <c r="AP34" i="1" s="1"/>
  <c r="AL34" i="1"/>
  <c r="AM34" i="1" s="1"/>
  <c r="AS171" i="1"/>
  <c r="AU171" i="1" s="1"/>
  <c r="AN171" i="1"/>
  <c r="AR171" i="1"/>
  <c r="AT171" i="1" s="1"/>
  <c r="AL125" i="1"/>
  <c r="AM125" i="1" s="1"/>
  <c r="AO125" i="1"/>
  <c r="AP125" i="1" s="1"/>
  <c r="AK125" i="1"/>
  <c r="AR103" i="1"/>
  <c r="AT103" i="1" s="1"/>
  <c r="AS103" i="1"/>
  <c r="AU103" i="1" s="1"/>
  <c r="AN103" i="1"/>
  <c r="AL26" i="1"/>
  <c r="AM26" i="1" s="1"/>
  <c r="AM8" i="1"/>
  <c r="AK104" i="1"/>
  <c r="AK11" i="1"/>
  <c r="AO46" i="1"/>
  <c r="AP46" i="1" s="1"/>
  <c r="AL46" i="1"/>
  <c r="AM46" i="1" s="1"/>
  <c r="AH288" i="1"/>
  <c r="AJ288" i="1" s="1"/>
  <c r="AH289" i="1"/>
  <c r="AJ289" i="1" s="1"/>
  <c r="AL40" i="1"/>
  <c r="AM40" i="1" s="1"/>
  <c r="AO40" i="1"/>
  <c r="AP40" i="1" s="1"/>
  <c r="AK40" i="1"/>
  <c r="AO131" i="1"/>
  <c r="AP131" i="1" s="1"/>
  <c r="AL131" i="1"/>
  <c r="AM131" i="1" s="1"/>
  <c r="AS11" i="1"/>
  <c r="AU11" i="1" s="1"/>
  <c r="AR11" i="1"/>
  <c r="AT11" i="1" s="1"/>
  <c r="AN11" i="1"/>
  <c r="AS164" i="1"/>
  <c r="AU164" i="1" s="1"/>
  <c r="AR164" i="1"/>
  <c r="AT164" i="1" s="1"/>
  <c r="AN164" i="1"/>
  <c r="AO45" i="1"/>
  <c r="AP45" i="1" s="1"/>
  <c r="AL45" i="1"/>
  <c r="AM45" i="1" s="1"/>
  <c r="AG72" i="1"/>
  <c r="AG71" i="1"/>
  <c r="AG66" i="1"/>
  <c r="AG64" i="1"/>
  <c r="AG59" i="1"/>
  <c r="AG58" i="1"/>
  <c r="AG68" i="1"/>
  <c r="AG61" i="1"/>
  <c r="AG57" i="1"/>
  <c r="AG60" i="1"/>
  <c r="AG67" i="1"/>
  <c r="AG65" i="1"/>
  <c r="AG63" i="1"/>
  <c r="AG62" i="1"/>
  <c r="AG70" i="1"/>
  <c r="AG69" i="1"/>
  <c r="AG270" i="1"/>
  <c r="AG269" i="1"/>
  <c r="AG268" i="1"/>
  <c r="AG267" i="1"/>
  <c r="AK103" i="1"/>
  <c r="AS22" i="1"/>
  <c r="AU22" i="1" s="1"/>
  <c r="AR22" i="1"/>
  <c r="AT22" i="1" s="1"/>
  <c r="AN22" i="1"/>
  <c r="AR167" i="1"/>
  <c r="AT167" i="1" s="1"/>
  <c r="AS167" i="1"/>
  <c r="AU167" i="1" s="1"/>
  <c r="AN167" i="1"/>
  <c r="AS168" i="1"/>
  <c r="AU168" i="1" s="1"/>
  <c r="AN168" i="1"/>
  <c r="AR168" i="1"/>
  <c r="AT168" i="1" s="1"/>
  <c r="AL244" i="1"/>
  <c r="AM244" i="1" s="1"/>
  <c r="AO244" i="1"/>
  <c r="AP244" i="1" s="1"/>
  <c r="AK244" i="1"/>
  <c r="AG154" i="1"/>
  <c r="AG153" i="1"/>
  <c r="AG148" i="1"/>
  <c r="AG150" i="1"/>
  <c r="AG151" i="1"/>
  <c r="AG146" i="1"/>
  <c r="AG143" i="1"/>
  <c r="AG149" i="1"/>
  <c r="AG152" i="1"/>
  <c r="AG147" i="1"/>
  <c r="AG145" i="1"/>
  <c r="AG144" i="1"/>
  <c r="AN165" i="1"/>
  <c r="AS165" i="1"/>
  <c r="AU165" i="1" s="1"/>
  <c r="AR165" i="1"/>
  <c r="AT165" i="1" s="1"/>
  <c r="AL93" i="1"/>
  <c r="AM93" i="1" s="1"/>
  <c r="AO93" i="1"/>
  <c r="AP93" i="1" s="1"/>
  <c r="AN21" i="1"/>
  <c r="AS21" i="1"/>
  <c r="AU21" i="1" s="1"/>
  <c r="AR21" i="1"/>
  <c r="AT21" i="1" s="1"/>
  <c r="AL49" i="1"/>
  <c r="AM49" i="1" s="1"/>
  <c r="AO49" i="1"/>
  <c r="AP49" i="1" s="1"/>
  <c r="AH70" i="1"/>
  <c r="AJ70" i="1" s="1"/>
  <c r="AH65" i="1"/>
  <c r="AJ65" i="1" s="1"/>
  <c r="AH63" i="1"/>
  <c r="AJ63" i="1" s="1"/>
  <c r="AH58" i="1"/>
  <c r="AJ58" i="1" s="1"/>
  <c r="AH57" i="1"/>
  <c r="AJ57" i="1" s="1"/>
  <c r="AH59" i="1"/>
  <c r="AJ59" i="1" s="1"/>
  <c r="AH62" i="1"/>
  <c r="AJ62" i="1" s="1"/>
  <c r="AH67" i="1"/>
  <c r="AJ67" i="1" s="1"/>
  <c r="AH66" i="1"/>
  <c r="AJ66" i="1" s="1"/>
  <c r="AH64" i="1"/>
  <c r="AJ64" i="1" s="1"/>
  <c r="AH72" i="1"/>
  <c r="AJ72" i="1" s="1"/>
  <c r="AH71" i="1"/>
  <c r="AJ71" i="1" s="1"/>
  <c r="AH61" i="1"/>
  <c r="AJ61" i="1" s="1"/>
  <c r="AH69" i="1"/>
  <c r="AJ69" i="1" s="1"/>
  <c r="AH60" i="1"/>
  <c r="AJ60" i="1" s="1"/>
  <c r="AH68" i="1"/>
  <c r="AJ68" i="1" s="1"/>
  <c r="AL215" i="1"/>
  <c r="AM215" i="1" s="1"/>
  <c r="AO215" i="1"/>
  <c r="AP215" i="1" s="1"/>
  <c r="AS166" i="1"/>
  <c r="AU166" i="1" s="1"/>
  <c r="AR166" i="1"/>
  <c r="AT166" i="1" s="1"/>
  <c r="AN166" i="1"/>
  <c r="AS14" i="1"/>
  <c r="AU14" i="1" s="1"/>
  <c r="AR14" i="1"/>
  <c r="AT14" i="1" s="1"/>
  <c r="AN14" i="1"/>
  <c r="AK10" i="1"/>
  <c r="AH198" i="1"/>
  <c r="AJ198" i="1" s="1"/>
  <c r="AH205" i="1"/>
  <c r="AJ205" i="1" s="1"/>
  <c r="AH199" i="1"/>
  <c r="AJ199" i="1" s="1"/>
  <c r="AH203" i="1"/>
  <c r="AJ203" i="1" s="1"/>
  <c r="AH204" i="1"/>
  <c r="AJ204" i="1" s="1"/>
  <c r="AH201" i="1"/>
  <c r="AJ201" i="1" s="1"/>
  <c r="AH202" i="1"/>
  <c r="AJ202" i="1" s="1"/>
  <c r="AH200" i="1"/>
  <c r="AJ200" i="1" s="1"/>
  <c r="AH197" i="1"/>
  <c r="AJ197" i="1" s="1"/>
  <c r="AO89" i="1"/>
  <c r="AP89" i="1" s="1"/>
  <c r="AL89" i="1"/>
  <c r="AM89" i="1" s="1"/>
  <c r="AL47" i="1"/>
  <c r="AM47" i="1" s="1"/>
  <c r="AO47" i="1"/>
  <c r="AP47" i="1" s="1"/>
  <c r="AH270" i="1"/>
  <c r="AJ270" i="1" s="1"/>
  <c r="AH269" i="1"/>
  <c r="AJ269" i="1" s="1"/>
  <c r="AH268" i="1"/>
  <c r="AJ268" i="1" s="1"/>
  <c r="AH267" i="1"/>
  <c r="AJ267" i="1" s="1"/>
  <c r="AL213" i="1"/>
  <c r="AJ221" i="1"/>
  <c r="AO221" i="1" s="1"/>
  <c r="AP221" i="1" s="1"/>
  <c r="AO213" i="1"/>
  <c r="AP213" i="1" s="1"/>
  <c r="AS169" i="1"/>
  <c r="AU169" i="1" s="1"/>
  <c r="AR169" i="1"/>
  <c r="AT169" i="1" s="1"/>
  <c r="AN169" i="1"/>
  <c r="AS10" i="1"/>
  <c r="AU10" i="1" s="1"/>
  <c r="AR10" i="1"/>
  <c r="AT10" i="1" s="1"/>
  <c r="AN10" i="1"/>
  <c r="AR190" i="1"/>
  <c r="AT190" i="1" s="1"/>
  <c r="AT192" i="1"/>
  <c r="AS190" i="1"/>
  <c r="AU190" i="1" s="1"/>
  <c r="AU192" i="1"/>
  <c r="AN190" i="1"/>
  <c r="AG199" i="1"/>
  <c r="AG200" i="1"/>
  <c r="AG197" i="1"/>
  <c r="AG204" i="1"/>
  <c r="AG205" i="1"/>
  <c r="AG201" i="1"/>
  <c r="AG202" i="1"/>
  <c r="AG198" i="1"/>
  <c r="AG203" i="1"/>
  <c r="AR20" i="1"/>
  <c r="AT20" i="1" s="1"/>
  <c r="AN20" i="1"/>
  <c r="AS20" i="1"/>
  <c r="AU20" i="1" s="1"/>
  <c r="AR24" i="1"/>
  <c r="AT24" i="1" s="1"/>
  <c r="AN24" i="1"/>
  <c r="AS24" i="1"/>
  <c r="AU24" i="1" s="1"/>
  <c r="AL82" i="1"/>
  <c r="AM82" i="1" s="1"/>
  <c r="AO82" i="1"/>
  <c r="AP82" i="1" s="1"/>
  <c r="AK257" i="1"/>
  <c r="AL86" i="1"/>
  <c r="AM86" i="1" s="1"/>
  <c r="AO86" i="1"/>
  <c r="AP86" i="1" s="1"/>
  <c r="AS257" i="1"/>
  <c r="AU257" i="1" s="1"/>
  <c r="AR257" i="1"/>
  <c r="AT257" i="1" s="1"/>
  <c r="AN257" i="1"/>
  <c r="AK255" i="1"/>
  <c r="AK260" i="1" s="1"/>
  <c r="AR16" i="1"/>
  <c r="AT16" i="1" s="1"/>
  <c r="AN16" i="1"/>
  <c r="AS16" i="1"/>
  <c r="AU16" i="1" s="1"/>
  <c r="AS256" i="1"/>
  <c r="AU256" i="1" s="1"/>
  <c r="AN256" i="1"/>
  <c r="AR256" i="1"/>
  <c r="AT256" i="1" s="1"/>
  <c r="AO48" i="1"/>
  <c r="AP48" i="1" s="1"/>
  <c r="AL48" i="1"/>
  <c r="AM48" i="1" s="1"/>
  <c r="AK48" i="1"/>
  <c r="AK134" i="1"/>
  <c r="AL134" i="1"/>
  <c r="AM134" i="1" s="1"/>
  <c r="AO134" i="1"/>
  <c r="AP134" i="1" s="1"/>
  <c r="AO219" i="1"/>
  <c r="AP219" i="1" s="1"/>
  <c r="AL219" i="1"/>
  <c r="AM219" i="1" s="1"/>
  <c r="AK106" i="1"/>
  <c r="AS163" i="1"/>
  <c r="AU163" i="1" s="1"/>
  <c r="AR163" i="1"/>
  <c r="AT163" i="1" s="1"/>
  <c r="AN163" i="1"/>
  <c r="AR180" i="1"/>
  <c r="AT180" i="1" s="1"/>
  <c r="AN180" i="1"/>
  <c r="AS180" i="1"/>
  <c r="AU180" i="1" s="1"/>
  <c r="AL232" i="1"/>
  <c r="AM232" i="1" s="1"/>
  <c r="AO232" i="1"/>
  <c r="AP232" i="1" s="1"/>
  <c r="AS111" i="1"/>
  <c r="AU111" i="1" s="1"/>
  <c r="AN111" i="1"/>
  <c r="AR111" i="1"/>
  <c r="AT111" i="1" s="1"/>
  <c r="AS112" i="1"/>
  <c r="AU112" i="1" s="1"/>
  <c r="AR112" i="1"/>
  <c r="AT112" i="1" s="1"/>
  <c r="AN112" i="1"/>
  <c r="AL83" i="1"/>
  <c r="AM83" i="1" s="1"/>
  <c r="AO83" i="1"/>
  <c r="AP83" i="1" s="1"/>
  <c r="AK83" i="1"/>
  <c r="AL260" i="1"/>
  <c r="AM260" i="1" s="1"/>
  <c r="AM255" i="1"/>
  <c r="AK256" i="1"/>
  <c r="AO37" i="1"/>
  <c r="AP37" i="1" s="1"/>
  <c r="AL37" i="1"/>
  <c r="AM37" i="1" s="1"/>
  <c r="AO124" i="1"/>
  <c r="AP124" i="1" s="1"/>
  <c r="AL124" i="1"/>
  <c r="AM124" i="1" s="1"/>
  <c r="AK124" i="1"/>
  <c r="AS15" i="1"/>
  <c r="AU15" i="1" s="1"/>
  <c r="AR15" i="1"/>
  <c r="AT15" i="1" s="1"/>
  <c r="AN15" i="1"/>
  <c r="AO220" i="1"/>
  <c r="AP220" i="1" s="1"/>
  <c r="AL220" i="1"/>
  <c r="AM220" i="1" s="1"/>
  <c r="AN106" i="1"/>
  <c r="AS106" i="1"/>
  <c r="AU106" i="1" s="1"/>
  <c r="AR106" i="1"/>
  <c r="AT106" i="1" s="1"/>
  <c r="AK169" i="1"/>
  <c r="AK9" i="1"/>
  <c r="AK115" i="1"/>
  <c r="AN18" i="1"/>
  <c r="AS18" i="1"/>
  <c r="AU18" i="1" s="1"/>
  <c r="AR18" i="1"/>
  <c r="AT18" i="1" s="1"/>
  <c r="AO230" i="1"/>
  <c r="AP230" i="1" s="1"/>
  <c r="AL230" i="1"/>
  <c r="AM230" i="1" s="1"/>
  <c r="AO39" i="1"/>
  <c r="AP39" i="1" s="1"/>
  <c r="AL39" i="1"/>
  <c r="AM39" i="1" s="1"/>
  <c r="AL133" i="1"/>
  <c r="AM133" i="1" s="1"/>
  <c r="AO133" i="1"/>
  <c r="AP133" i="1" s="1"/>
  <c r="AK133" i="1"/>
  <c r="AO216" i="1"/>
  <c r="AP216" i="1" s="1"/>
  <c r="AL216" i="1"/>
  <c r="AM216" i="1" s="1"/>
  <c r="AS9" i="1"/>
  <c r="AU9" i="1" s="1"/>
  <c r="AR9" i="1"/>
  <c r="AT9" i="1" s="1"/>
  <c r="AN9" i="1"/>
  <c r="AN115" i="1"/>
  <c r="AR115" i="1"/>
  <c r="AT115" i="1" s="1"/>
  <c r="AS115" i="1"/>
  <c r="AU115" i="1" s="1"/>
  <c r="AO80" i="1"/>
  <c r="AP80" i="1" s="1"/>
  <c r="AL80" i="1"/>
  <c r="AJ95" i="1"/>
  <c r="AO95" i="1" s="1"/>
  <c r="AP95" i="1" s="1"/>
  <c r="AK80" i="1"/>
  <c r="AK95" i="1" s="1"/>
  <c r="AO135" i="1"/>
  <c r="AP135" i="1" s="1"/>
  <c r="AL135" i="1"/>
  <c r="AM135" i="1" s="1"/>
  <c r="AK135" i="1"/>
  <c r="AL243" i="1"/>
  <c r="AM243" i="1" s="1"/>
  <c r="AO243" i="1"/>
  <c r="AP243" i="1" s="1"/>
  <c r="AK243" i="1"/>
  <c r="AL84" i="1"/>
  <c r="AM84" i="1" s="1"/>
  <c r="AK84" i="1"/>
  <c r="AO84" i="1"/>
  <c r="AP84" i="1" s="1"/>
  <c r="AL234" i="1"/>
  <c r="AM234" i="1" s="1"/>
  <c r="AO234" i="1"/>
  <c r="AP234" i="1" s="1"/>
  <c r="AO41" i="1"/>
  <c r="AP41" i="1" s="1"/>
  <c r="AL41" i="1"/>
  <c r="AM41" i="1" s="1"/>
  <c r="AL44" i="1"/>
  <c r="AM44" i="1" s="1"/>
  <c r="AO44" i="1"/>
  <c r="AP44" i="1" s="1"/>
  <c r="AL126" i="1"/>
  <c r="AM126" i="1" s="1"/>
  <c r="AO126" i="1"/>
  <c r="AP126" i="1" s="1"/>
  <c r="AK126" i="1"/>
  <c r="AL214" i="1"/>
  <c r="AM214" i="1" s="1"/>
  <c r="AO214" i="1"/>
  <c r="AP214" i="1" s="1"/>
  <c r="AK105" i="1"/>
  <c r="AR25" i="1"/>
  <c r="AT25" i="1" s="1"/>
  <c r="AS25" i="1"/>
  <c r="AU25" i="1" s="1"/>
  <c r="AN25" i="1"/>
  <c r="AR172" i="1"/>
  <c r="AT172" i="1" s="1"/>
  <c r="AN172" i="1"/>
  <c r="AS172" i="1"/>
  <c r="AU172" i="1" s="1"/>
  <c r="AL81" i="1"/>
  <c r="AM81" i="1" s="1"/>
  <c r="AO81" i="1"/>
  <c r="AP81" i="1" s="1"/>
  <c r="AO229" i="1"/>
  <c r="AP229" i="1" s="1"/>
  <c r="AL229" i="1"/>
  <c r="AM229" i="1" s="1"/>
  <c r="AS109" i="1"/>
  <c r="AU109" i="1" s="1"/>
  <c r="AN109" i="1"/>
  <c r="AR109" i="1"/>
  <c r="AT109" i="1" s="1"/>
  <c r="AR110" i="1"/>
  <c r="AT110" i="1" s="1"/>
  <c r="AN110" i="1"/>
  <c r="AS110" i="1"/>
  <c r="AU110" i="1" s="1"/>
  <c r="AR259" i="1"/>
  <c r="AT259" i="1" s="1"/>
  <c r="AN259" i="1"/>
  <c r="AS259" i="1"/>
  <c r="AU259" i="1" s="1"/>
  <c r="AL38" i="1"/>
  <c r="AM38" i="1" s="1"/>
  <c r="AO38" i="1"/>
  <c r="AP38" i="1" s="1"/>
  <c r="AK114" i="1"/>
  <c r="AL132" i="1"/>
  <c r="AM132" i="1" s="1"/>
  <c r="AK132" i="1"/>
  <c r="AO132" i="1"/>
  <c r="AP132" i="1" s="1"/>
  <c r="AL217" i="1"/>
  <c r="AM217" i="1" s="1"/>
  <c r="AO217" i="1"/>
  <c r="AP217" i="1" s="1"/>
  <c r="AR105" i="1"/>
  <c r="AT105" i="1" s="1"/>
  <c r="AN105" i="1"/>
  <c r="AS105" i="1"/>
  <c r="AU105" i="1" s="1"/>
  <c r="AS23" i="1"/>
  <c r="AU23" i="1" s="1"/>
  <c r="AR23" i="1"/>
  <c r="AT23" i="1" s="1"/>
  <c r="AN23" i="1"/>
  <c r="AK170" i="1"/>
  <c r="AL92" i="1"/>
  <c r="AM92" i="1" s="1"/>
  <c r="AO92" i="1"/>
  <c r="AP92" i="1" s="1"/>
  <c r="AK92" i="1"/>
  <c r="AO90" i="1"/>
  <c r="AP90" i="1" s="1"/>
  <c r="AL90" i="1"/>
  <c r="AM90" i="1" s="1"/>
  <c r="AL35" i="1"/>
  <c r="AM35" i="1" s="1"/>
  <c r="AO35" i="1"/>
  <c r="AP35" i="1" s="1"/>
  <c r="AN114" i="1"/>
  <c r="AS114" i="1"/>
  <c r="AU114" i="1" s="1"/>
  <c r="AR114" i="1"/>
  <c r="AT114" i="1" s="1"/>
  <c r="AL128" i="1"/>
  <c r="AM128" i="1" s="1"/>
  <c r="AK128" i="1"/>
  <c r="AO128" i="1"/>
  <c r="AP128" i="1" s="1"/>
  <c r="AL218" i="1"/>
  <c r="AM218" i="1" s="1"/>
  <c r="AO218" i="1"/>
  <c r="AP218" i="1" s="1"/>
  <c r="AK85" i="1"/>
  <c r="AL85" i="1"/>
  <c r="AM85" i="1" s="1"/>
  <c r="AO85" i="1"/>
  <c r="AP85" i="1" s="1"/>
  <c r="AL228" i="1"/>
  <c r="AO228" i="1"/>
  <c r="AP228" i="1" s="1"/>
  <c r="AJ235" i="1"/>
  <c r="AO235" i="1" s="1"/>
  <c r="AP235" i="1" s="1"/>
  <c r="AO245" i="1"/>
  <c r="AP245" i="1" s="1"/>
  <c r="AL245" i="1"/>
  <c r="AM245" i="1" s="1"/>
  <c r="AK245" i="1"/>
  <c r="AK91" i="1"/>
  <c r="AO91" i="1"/>
  <c r="AP91" i="1" s="1"/>
  <c r="AL91" i="1"/>
  <c r="AM91" i="1" s="1"/>
  <c r="AL231" i="1"/>
  <c r="AM231" i="1" s="1"/>
  <c r="AO231" i="1"/>
  <c r="AP231" i="1" s="1"/>
  <c r="AK110" i="1"/>
  <c r="AM102" i="1"/>
  <c r="AL116" i="1"/>
  <c r="AM116" i="1" s="1"/>
  <c r="AO42" i="1"/>
  <c r="AP42" i="1" s="1"/>
  <c r="AL42" i="1"/>
  <c r="AM42" i="1" s="1"/>
  <c r="AK129" i="1"/>
  <c r="AL129" i="1"/>
  <c r="AM129" i="1" s="1"/>
  <c r="AO129" i="1"/>
  <c r="AP129" i="1" s="1"/>
  <c r="AS13" i="1"/>
  <c r="AU13" i="1" s="1"/>
  <c r="AR13" i="1"/>
  <c r="AT13" i="1" s="1"/>
  <c r="AN13" i="1"/>
  <c r="AS12" i="1"/>
  <c r="AU12" i="1" s="1"/>
  <c r="AR12" i="1"/>
  <c r="AT12" i="1" s="1"/>
  <c r="AN12" i="1"/>
  <c r="AR170" i="1"/>
  <c r="AT170" i="1" s="1"/>
  <c r="AN170" i="1"/>
  <c r="AS170" i="1"/>
  <c r="AU170" i="1" s="1"/>
  <c r="AK89" i="1" l="1"/>
  <c r="AK216" i="1"/>
  <c r="AK214" i="1"/>
  <c r="AK217" i="1"/>
  <c r="AK90" i="1"/>
  <c r="AK81" i="1"/>
  <c r="AK82" i="1"/>
  <c r="AK242" i="1"/>
  <c r="AK248" i="1" s="1"/>
  <c r="AO280" i="1"/>
  <c r="AP280" i="1" s="1"/>
  <c r="AL280" i="1"/>
  <c r="AM280" i="1" s="1"/>
  <c r="AK33" i="1"/>
  <c r="AK50" i="1" s="1"/>
  <c r="AK45" i="1"/>
  <c r="AK47" i="1"/>
  <c r="AO279" i="1"/>
  <c r="AP279" i="1" s="1"/>
  <c r="AL279" i="1"/>
  <c r="AM279" i="1" s="1"/>
  <c r="AK46" i="1"/>
  <c r="AK38" i="1"/>
  <c r="AK44" i="1"/>
  <c r="AJ281" i="1"/>
  <c r="AK279" i="1" s="1"/>
  <c r="AO278" i="1"/>
  <c r="AP278" i="1" s="1"/>
  <c r="AK278" i="1"/>
  <c r="AK281" i="1" s="1"/>
  <c r="AL278" i="1"/>
  <c r="AK218" i="1"/>
  <c r="AK220" i="1"/>
  <c r="AK43" i="1"/>
  <c r="AK35" i="1"/>
  <c r="AK37" i="1"/>
  <c r="AK42" i="1"/>
  <c r="AK219" i="1"/>
  <c r="AK49" i="1"/>
  <c r="AK36" i="1"/>
  <c r="AK41" i="1"/>
  <c r="AK39" i="1"/>
  <c r="AK131" i="1"/>
  <c r="AL201" i="1"/>
  <c r="AM201" i="1" s="1"/>
  <c r="AO201" i="1"/>
  <c r="AP201" i="1" s="1"/>
  <c r="AN84" i="1"/>
  <c r="AS84" i="1"/>
  <c r="AU84" i="1" s="1"/>
  <c r="AR84" i="1"/>
  <c r="AT84" i="1" s="1"/>
  <c r="AK232" i="1"/>
  <c r="AO204" i="1"/>
  <c r="AP204" i="1" s="1"/>
  <c r="AL204" i="1"/>
  <c r="AM204" i="1" s="1"/>
  <c r="AO60" i="1"/>
  <c r="AP60" i="1" s="1"/>
  <c r="AL60" i="1"/>
  <c r="AM60" i="1" s="1"/>
  <c r="AK233" i="1"/>
  <c r="AM213" i="1"/>
  <c r="AL221" i="1"/>
  <c r="AM221" i="1" s="1"/>
  <c r="AU28" i="1"/>
  <c r="AT28" i="1"/>
  <c r="AS26" i="1"/>
  <c r="AU26" i="1" s="1"/>
  <c r="AR26" i="1"/>
  <c r="AT26" i="1" s="1"/>
  <c r="AN26" i="1"/>
  <c r="AS233" i="1"/>
  <c r="AU233" i="1" s="1"/>
  <c r="AR233" i="1"/>
  <c r="AT233" i="1" s="1"/>
  <c r="AN233" i="1"/>
  <c r="AL235" i="1"/>
  <c r="AM235" i="1" s="1"/>
  <c r="AM228" i="1"/>
  <c r="AN90" i="1"/>
  <c r="AS90" i="1"/>
  <c r="AU90" i="1" s="1"/>
  <c r="AR90" i="1"/>
  <c r="AT90" i="1" s="1"/>
  <c r="AS229" i="1"/>
  <c r="AU229" i="1" s="1"/>
  <c r="AR229" i="1"/>
  <c r="AT229" i="1" s="1"/>
  <c r="AN229" i="1"/>
  <c r="AS232" i="1"/>
  <c r="AU232" i="1" s="1"/>
  <c r="AN232" i="1"/>
  <c r="AR232" i="1"/>
  <c r="AT232" i="1" s="1"/>
  <c r="AJ271" i="1"/>
  <c r="AO271" i="1" s="1"/>
  <c r="AP271" i="1" s="1"/>
  <c r="AO267" i="1"/>
  <c r="AP267" i="1" s="1"/>
  <c r="AL267" i="1"/>
  <c r="AO199" i="1"/>
  <c r="AP199" i="1" s="1"/>
  <c r="AL199" i="1"/>
  <c r="AM199" i="1" s="1"/>
  <c r="AL61" i="1"/>
  <c r="AM61" i="1" s="1"/>
  <c r="AO61" i="1"/>
  <c r="AP61" i="1" s="1"/>
  <c r="AK94" i="1"/>
  <c r="AL148" i="1"/>
  <c r="AM148" i="1" s="1"/>
  <c r="AO148" i="1"/>
  <c r="AP148" i="1" s="1"/>
  <c r="AS162" i="1"/>
  <c r="AU162" i="1" s="1"/>
  <c r="AN162" i="1"/>
  <c r="AR162" i="1"/>
  <c r="AT162" i="1" s="1"/>
  <c r="AR35" i="1"/>
  <c r="AT35" i="1" s="1"/>
  <c r="AS35" i="1"/>
  <c r="AU35" i="1" s="1"/>
  <c r="AN35" i="1"/>
  <c r="AS243" i="1"/>
  <c r="AU243" i="1" s="1"/>
  <c r="AR243" i="1"/>
  <c r="AT243" i="1" s="1"/>
  <c r="AN243" i="1"/>
  <c r="AN216" i="1"/>
  <c r="AR216" i="1"/>
  <c r="AT216" i="1" s="1"/>
  <c r="AS216" i="1"/>
  <c r="AU216" i="1" s="1"/>
  <c r="AN82" i="1"/>
  <c r="AS82" i="1"/>
  <c r="AU82" i="1" s="1"/>
  <c r="AR82" i="1"/>
  <c r="AT82" i="1" s="1"/>
  <c r="AO268" i="1"/>
  <c r="AP268" i="1" s="1"/>
  <c r="AL268" i="1"/>
  <c r="AM268" i="1" s="1"/>
  <c r="AK268" i="1"/>
  <c r="AO205" i="1"/>
  <c r="AP205" i="1" s="1"/>
  <c r="AL205" i="1"/>
  <c r="AM205" i="1" s="1"/>
  <c r="AO71" i="1"/>
  <c r="AP71" i="1" s="1"/>
  <c r="AL71" i="1"/>
  <c r="AM71" i="1" s="1"/>
  <c r="AS94" i="1"/>
  <c r="AU94" i="1" s="1"/>
  <c r="AR94" i="1"/>
  <c r="AT94" i="1" s="1"/>
  <c r="AN94" i="1"/>
  <c r="AO149" i="1"/>
  <c r="AP149" i="1" s="1"/>
  <c r="AL149" i="1"/>
  <c r="AM149" i="1" s="1"/>
  <c r="AR43" i="1"/>
  <c r="AT43" i="1" s="1"/>
  <c r="AS43" i="1"/>
  <c r="AU43" i="1" s="1"/>
  <c r="AN43" i="1"/>
  <c r="AN124" i="1"/>
  <c r="AS124" i="1"/>
  <c r="AU124" i="1" s="1"/>
  <c r="AR124" i="1"/>
  <c r="AT124" i="1" s="1"/>
  <c r="AN217" i="1"/>
  <c r="AS217" i="1"/>
  <c r="AU217" i="1" s="1"/>
  <c r="AR217" i="1"/>
  <c r="AT217" i="1" s="1"/>
  <c r="AS48" i="1"/>
  <c r="AU48" i="1" s="1"/>
  <c r="AR48" i="1"/>
  <c r="AT48" i="1" s="1"/>
  <c r="AN48" i="1"/>
  <c r="AS49" i="1"/>
  <c r="AU49" i="1" s="1"/>
  <c r="AN49" i="1"/>
  <c r="AR49" i="1"/>
  <c r="AT49" i="1" s="1"/>
  <c r="AS116" i="1"/>
  <c r="AU116" i="1" s="1"/>
  <c r="AU118" i="1"/>
  <c r="AN116" i="1"/>
  <c r="AT118" i="1"/>
  <c r="AR116" i="1"/>
  <c r="AT116" i="1" s="1"/>
  <c r="AS102" i="1"/>
  <c r="AU102" i="1" s="1"/>
  <c r="AR102" i="1"/>
  <c r="AT102" i="1" s="1"/>
  <c r="AN102" i="1"/>
  <c r="AS85" i="1"/>
  <c r="AU85" i="1" s="1"/>
  <c r="AR85" i="1"/>
  <c r="AT85" i="1" s="1"/>
  <c r="AN85" i="1"/>
  <c r="AR132" i="1"/>
  <c r="AT132" i="1" s="1"/>
  <c r="AS132" i="1"/>
  <c r="AU132" i="1" s="1"/>
  <c r="AN132" i="1"/>
  <c r="AK229" i="1"/>
  <c r="AS126" i="1"/>
  <c r="AU126" i="1" s="1"/>
  <c r="AR126" i="1"/>
  <c r="AT126" i="1" s="1"/>
  <c r="AN126" i="1"/>
  <c r="AO269" i="1"/>
  <c r="AP269" i="1" s="1"/>
  <c r="AL269" i="1"/>
  <c r="AM269" i="1" s="1"/>
  <c r="AK269" i="1"/>
  <c r="AO198" i="1"/>
  <c r="AP198" i="1" s="1"/>
  <c r="AL198" i="1"/>
  <c r="AM198" i="1" s="1"/>
  <c r="AL72" i="1"/>
  <c r="AM72" i="1" s="1"/>
  <c r="AO72" i="1"/>
  <c r="AP72" i="1" s="1"/>
  <c r="AO144" i="1"/>
  <c r="AP144" i="1" s="1"/>
  <c r="AL144" i="1"/>
  <c r="AM144" i="1" s="1"/>
  <c r="AS127" i="1"/>
  <c r="AU127" i="1" s="1"/>
  <c r="AN127" i="1"/>
  <c r="AR127" i="1"/>
  <c r="AT127" i="1" s="1"/>
  <c r="AR87" i="1"/>
  <c r="AT87" i="1" s="1"/>
  <c r="AN87" i="1"/>
  <c r="AS87" i="1"/>
  <c r="AU87" i="1" s="1"/>
  <c r="AK228" i="1"/>
  <c r="AK235" i="1" s="1"/>
  <c r="AS135" i="1"/>
  <c r="AU135" i="1" s="1"/>
  <c r="AR135" i="1"/>
  <c r="AT135" i="1" s="1"/>
  <c r="AN135" i="1"/>
  <c r="AR255" i="1"/>
  <c r="AT255" i="1" s="1"/>
  <c r="AS255" i="1"/>
  <c r="AU255" i="1" s="1"/>
  <c r="AN255" i="1"/>
  <c r="AO270" i="1"/>
  <c r="AP270" i="1" s="1"/>
  <c r="AL270" i="1"/>
  <c r="AM270" i="1" s="1"/>
  <c r="AO64" i="1"/>
  <c r="AP64" i="1" s="1"/>
  <c r="AL64" i="1"/>
  <c r="AM64" i="1" s="1"/>
  <c r="AK93" i="1"/>
  <c r="AL143" i="1"/>
  <c r="AJ155" i="1"/>
  <c r="AO155" i="1" s="1"/>
  <c r="AP155" i="1" s="1"/>
  <c r="AO143" i="1"/>
  <c r="AP143" i="1" s="1"/>
  <c r="AK127" i="1"/>
  <c r="AK87" i="1"/>
  <c r="AL69" i="1"/>
  <c r="AM69" i="1" s="1"/>
  <c r="AO69" i="1"/>
  <c r="AP69" i="1" s="1"/>
  <c r="AS44" i="1"/>
  <c r="AU44" i="1" s="1"/>
  <c r="AR44" i="1"/>
  <c r="AT44" i="1" s="1"/>
  <c r="AN44" i="1"/>
  <c r="AU262" i="1"/>
  <c r="AN260" i="1"/>
  <c r="AT262" i="1"/>
  <c r="AS260" i="1"/>
  <c r="AU260" i="1" s="1"/>
  <c r="AR260" i="1"/>
  <c r="AT260" i="1" s="1"/>
  <c r="AL66" i="1"/>
  <c r="AM66" i="1" s="1"/>
  <c r="AO66" i="1"/>
  <c r="AP66" i="1" s="1"/>
  <c r="AN40" i="1"/>
  <c r="AR40" i="1"/>
  <c r="AT40" i="1" s="1"/>
  <c r="AS40" i="1"/>
  <c r="AU40" i="1" s="1"/>
  <c r="AL146" i="1"/>
  <c r="AM146" i="1" s="1"/>
  <c r="AO146" i="1"/>
  <c r="AP146" i="1" s="1"/>
  <c r="AS246" i="1"/>
  <c r="AU246" i="1" s="1"/>
  <c r="AR246" i="1"/>
  <c r="AT246" i="1" s="1"/>
  <c r="AN246" i="1"/>
  <c r="AO68" i="1"/>
  <c r="AP68" i="1" s="1"/>
  <c r="AL68" i="1"/>
  <c r="AM68" i="1" s="1"/>
  <c r="AN214" i="1"/>
  <c r="AR214" i="1"/>
  <c r="AT214" i="1" s="1"/>
  <c r="AS214" i="1"/>
  <c r="AU214" i="1" s="1"/>
  <c r="AO67" i="1"/>
  <c r="AP67" i="1" s="1"/>
  <c r="AL67" i="1"/>
  <c r="AM67" i="1" s="1"/>
  <c r="AR93" i="1"/>
  <c r="AT93" i="1" s="1"/>
  <c r="AS93" i="1"/>
  <c r="AU93" i="1" s="1"/>
  <c r="AN93" i="1"/>
  <c r="AO289" i="1"/>
  <c r="AP289" i="1" s="1"/>
  <c r="AL289" i="1"/>
  <c r="AM289" i="1" s="1"/>
  <c r="AL151" i="1"/>
  <c r="AM151" i="1" s="1"/>
  <c r="AO151" i="1"/>
  <c r="AP151" i="1" s="1"/>
  <c r="AK246" i="1"/>
  <c r="AR86" i="1"/>
  <c r="AT86" i="1" s="1"/>
  <c r="AS86" i="1"/>
  <c r="AU86" i="1" s="1"/>
  <c r="AN86" i="1"/>
  <c r="AO145" i="1"/>
  <c r="AP145" i="1" s="1"/>
  <c r="AL145" i="1"/>
  <c r="AM145" i="1" s="1"/>
  <c r="AK231" i="1"/>
  <c r="AS92" i="1"/>
  <c r="AU92" i="1" s="1"/>
  <c r="AR92" i="1"/>
  <c r="AT92" i="1" s="1"/>
  <c r="AN92" i="1"/>
  <c r="AN81" i="1"/>
  <c r="AS81" i="1"/>
  <c r="AU81" i="1" s="1"/>
  <c r="AR81" i="1"/>
  <c r="AT81" i="1" s="1"/>
  <c r="AN231" i="1"/>
  <c r="AS231" i="1"/>
  <c r="AU231" i="1" s="1"/>
  <c r="AR231" i="1"/>
  <c r="AT231" i="1" s="1"/>
  <c r="AS218" i="1"/>
  <c r="AU218" i="1" s="1"/>
  <c r="AR218" i="1"/>
  <c r="AT218" i="1" s="1"/>
  <c r="AN218" i="1"/>
  <c r="AN38" i="1"/>
  <c r="AS38" i="1"/>
  <c r="AU38" i="1" s="1"/>
  <c r="AR38" i="1"/>
  <c r="AT38" i="1" s="1"/>
  <c r="AN41" i="1"/>
  <c r="AS41" i="1"/>
  <c r="AU41" i="1" s="1"/>
  <c r="AR41" i="1"/>
  <c r="AT41" i="1" s="1"/>
  <c r="AS133" i="1"/>
  <c r="AU133" i="1" s="1"/>
  <c r="AN133" i="1"/>
  <c r="AR133" i="1"/>
  <c r="AT133" i="1" s="1"/>
  <c r="AS220" i="1"/>
  <c r="AU220" i="1" s="1"/>
  <c r="AR220" i="1"/>
  <c r="AT220" i="1" s="1"/>
  <c r="AN220" i="1"/>
  <c r="AN47" i="1"/>
  <c r="AS47" i="1"/>
  <c r="AU47" i="1" s="1"/>
  <c r="AR47" i="1"/>
  <c r="AT47" i="1" s="1"/>
  <c r="AL62" i="1"/>
  <c r="AM62" i="1" s="1"/>
  <c r="AO62" i="1"/>
  <c r="AP62" i="1" s="1"/>
  <c r="AJ290" i="1"/>
  <c r="AO290" i="1" s="1"/>
  <c r="AP290" i="1" s="1"/>
  <c r="AO288" i="1"/>
  <c r="AP288" i="1" s="1"/>
  <c r="AL288" i="1"/>
  <c r="AR125" i="1"/>
  <c r="AT125" i="1" s="1"/>
  <c r="AN125" i="1"/>
  <c r="AS125" i="1"/>
  <c r="AU125" i="1" s="1"/>
  <c r="AS36" i="1"/>
  <c r="AU36" i="1" s="1"/>
  <c r="AR36" i="1"/>
  <c r="AT36" i="1" s="1"/>
  <c r="AN36" i="1"/>
  <c r="AO153" i="1"/>
  <c r="AP153" i="1" s="1"/>
  <c r="AL153" i="1"/>
  <c r="AM153" i="1" s="1"/>
  <c r="AS42" i="1"/>
  <c r="AU42" i="1" s="1"/>
  <c r="AN42" i="1"/>
  <c r="AR42" i="1"/>
  <c r="AT42" i="1" s="1"/>
  <c r="AR91" i="1"/>
  <c r="AT91" i="1" s="1"/>
  <c r="AN91" i="1"/>
  <c r="AS91" i="1"/>
  <c r="AU91" i="1" s="1"/>
  <c r="AL95" i="1"/>
  <c r="AM95" i="1" s="1"/>
  <c r="AM80" i="1"/>
  <c r="AR39" i="1"/>
  <c r="AT39" i="1" s="1"/>
  <c r="AN39" i="1"/>
  <c r="AS39" i="1"/>
  <c r="AU39" i="1" s="1"/>
  <c r="AS83" i="1"/>
  <c r="AU83" i="1" s="1"/>
  <c r="AR83" i="1"/>
  <c r="AT83" i="1" s="1"/>
  <c r="AN83" i="1"/>
  <c r="AN89" i="1"/>
  <c r="AS89" i="1"/>
  <c r="AU89" i="1" s="1"/>
  <c r="AR89" i="1"/>
  <c r="AT89" i="1" s="1"/>
  <c r="AL59" i="1"/>
  <c r="AM59" i="1" s="1"/>
  <c r="AO59" i="1"/>
  <c r="AP59" i="1" s="1"/>
  <c r="AS244" i="1"/>
  <c r="AU244" i="1" s="1"/>
  <c r="AR244" i="1"/>
  <c r="AT244" i="1" s="1"/>
  <c r="AN244" i="1"/>
  <c r="AR45" i="1"/>
  <c r="AT45" i="1" s="1"/>
  <c r="AN45" i="1"/>
  <c r="AS45" i="1"/>
  <c r="AU45" i="1" s="1"/>
  <c r="AL150" i="1"/>
  <c r="AM150" i="1" s="1"/>
  <c r="AO150" i="1"/>
  <c r="AP150" i="1" s="1"/>
  <c r="AL203" i="1"/>
  <c r="AM203" i="1" s="1"/>
  <c r="AO203" i="1"/>
  <c r="AP203" i="1" s="1"/>
  <c r="AN219" i="1"/>
  <c r="AS219" i="1"/>
  <c r="AU219" i="1" s="1"/>
  <c r="AR219" i="1"/>
  <c r="AT219" i="1" s="1"/>
  <c r="AJ73" i="1"/>
  <c r="AO73" i="1" s="1"/>
  <c r="AP73" i="1" s="1"/>
  <c r="AO57" i="1"/>
  <c r="AP57" i="1" s="1"/>
  <c r="AL57" i="1"/>
  <c r="AN46" i="1"/>
  <c r="AS46" i="1"/>
  <c r="AU46" i="1" s="1"/>
  <c r="AR46" i="1"/>
  <c r="AT46" i="1" s="1"/>
  <c r="AO147" i="1"/>
  <c r="AP147" i="1" s="1"/>
  <c r="AK147" i="1"/>
  <c r="AL147" i="1"/>
  <c r="AM147" i="1" s="1"/>
  <c r="AR88" i="1"/>
  <c r="AT88" i="1" s="1"/>
  <c r="AN88" i="1"/>
  <c r="AS88" i="1"/>
  <c r="AU88" i="1" s="1"/>
  <c r="AO58" i="1"/>
  <c r="AP58" i="1" s="1"/>
  <c r="AL58" i="1"/>
  <c r="AM58" i="1" s="1"/>
  <c r="AO152" i="1"/>
  <c r="AP152" i="1" s="1"/>
  <c r="AL152" i="1"/>
  <c r="AM152" i="1" s="1"/>
  <c r="AK88" i="1"/>
  <c r="AK230" i="1"/>
  <c r="AO197" i="1"/>
  <c r="AP197" i="1" s="1"/>
  <c r="AJ206" i="1"/>
  <c r="AO206" i="1" s="1"/>
  <c r="AP206" i="1" s="1"/>
  <c r="AL197" i="1"/>
  <c r="AO63" i="1"/>
  <c r="AP63" i="1" s="1"/>
  <c r="AL63" i="1"/>
  <c r="AM63" i="1" s="1"/>
  <c r="AR34" i="1"/>
  <c r="AT34" i="1" s="1"/>
  <c r="AS34" i="1"/>
  <c r="AU34" i="1" s="1"/>
  <c r="AN34" i="1"/>
  <c r="AS247" i="1"/>
  <c r="AU247" i="1" s="1"/>
  <c r="AR247" i="1"/>
  <c r="AT247" i="1" s="1"/>
  <c r="AN247" i="1"/>
  <c r="AO154" i="1"/>
  <c r="AP154" i="1" s="1"/>
  <c r="AL154" i="1"/>
  <c r="AM154" i="1" s="1"/>
  <c r="AM33" i="1"/>
  <c r="AL50" i="1"/>
  <c r="AM50" i="1" s="1"/>
  <c r="AK130" i="1"/>
  <c r="AR37" i="1"/>
  <c r="AT37" i="1" s="1"/>
  <c r="AS37" i="1"/>
  <c r="AU37" i="1" s="1"/>
  <c r="AN37" i="1"/>
  <c r="AR173" i="1"/>
  <c r="AT173" i="1" s="1"/>
  <c r="AU175" i="1"/>
  <c r="AT175" i="1"/>
  <c r="AS173" i="1"/>
  <c r="AU173" i="1" s="1"/>
  <c r="AN173" i="1"/>
  <c r="AS128" i="1"/>
  <c r="AU128" i="1" s="1"/>
  <c r="AR128" i="1"/>
  <c r="AT128" i="1" s="1"/>
  <c r="AN128" i="1"/>
  <c r="AR245" i="1"/>
  <c r="AT245" i="1" s="1"/>
  <c r="AN245" i="1"/>
  <c r="AS245" i="1"/>
  <c r="AU245" i="1" s="1"/>
  <c r="AK234" i="1"/>
  <c r="AL200" i="1"/>
  <c r="AM200" i="1" s="1"/>
  <c r="AO200" i="1"/>
  <c r="AP200" i="1" s="1"/>
  <c r="AN215" i="1"/>
  <c r="AR215" i="1"/>
  <c r="AT215" i="1" s="1"/>
  <c r="AS215" i="1"/>
  <c r="AU215" i="1" s="1"/>
  <c r="AO65" i="1"/>
  <c r="AP65" i="1" s="1"/>
  <c r="AL65" i="1"/>
  <c r="AM65" i="1" s="1"/>
  <c r="AK123" i="1"/>
  <c r="AK136" i="1" s="1"/>
  <c r="AM242" i="1"/>
  <c r="AL248" i="1"/>
  <c r="AM248" i="1" s="1"/>
  <c r="AR130" i="1"/>
  <c r="AT130" i="1" s="1"/>
  <c r="AN130" i="1"/>
  <c r="AS130" i="1"/>
  <c r="AU130" i="1" s="1"/>
  <c r="AN131" i="1"/>
  <c r="AS131" i="1"/>
  <c r="AU131" i="1" s="1"/>
  <c r="AR131" i="1"/>
  <c r="AT131" i="1" s="1"/>
  <c r="AR234" i="1"/>
  <c r="AT234" i="1" s="1"/>
  <c r="AS234" i="1"/>
  <c r="AU234" i="1" s="1"/>
  <c r="AN234" i="1"/>
  <c r="AS230" i="1"/>
  <c r="AU230" i="1" s="1"/>
  <c r="AR230" i="1"/>
  <c r="AT230" i="1" s="1"/>
  <c r="AN230" i="1"/>
  <c r="AN129" i="1"/>
  <c r="AS129" i="1"/>
  <c r="AU129" i="1" s="1"/>
  <c r="AR129" i="1"/>
  <c r="AT129" i="1" s="1"/>
  <c r="AR134" i="1"/>
  <c r="AT134" i="1" s="1"/>
  <c r="AS134" i="1"/>
  <c r="AU134" i="1" s="1"/>
  <c r="AN134" i="1"/>
  <c r="AK86" i="1"/>
  <c r="AK213" i="1"/>
  <c r="AK221" i="1" s="1"/>
  <c r="AL202" i="1"/>
  <c r="AM202" i="1" s="1"/>
  <c r="AO202" i="1"/>
  <c r="AP202" i="1" s="1"/>
  <c r="AK215" i="1"/>
  <c r="AL70" i="1"/>
  <c r="AM70" i="1" s="1"/>
  <c r="AO70" i="1"/>
  <c r="AP70" i="1" s="1"/>
  <c r="AS8" i="1"/>
  <c r="AU8" i="1" s="1"/>
  <c r="AR8" i="1"/>
  <c r="AT8" i="1" s="1"/>
  <c r="AN8" i="1"/>
  <c r="AK34" i="1"/>
  <c r="AL136" i="1"/>
  <c r="AM136" i="1" s="1"/>
  <c r="AM123" i="1"/>
  <c r="AK57" i="1" l="1"/>
  <c r="AK73" i="1" s="1"/>
  <c r="AK148" i="1"/>
  <c r="AK143" i="1"/>
  <c r="AK155" i="1" s="1"/>
  <c r="AK145" i="1"/>
  <c r="AK154" i="1"/>
  <c r="AK152" i="1"/>
  <c r="AK149" i="1"/>
  <c r="AR279" i="1"/>
  <c r="AT279" i="1" s="1"/>
  <c r="AN279" i="1"/>
  <c r="AS279" i="1"/>
  <c r="AU279" i="1" s="1"/>
  <c r="AK199" i="1"/>
  <c r="AK267" i="1"/>
  <c r="AK271" i="1" s="1"/>
  <c r="AO281" i="1"/>
  <c r="AP281" i="1" s="1"/>
  <c r="AK280" i="1"/>
  <c r="AK153" i="1"/>
  <c r="AK270" i="1"/>
  <c r="AL281" i="1"/>
  <c r="AM281" i="1" s="1"/>
  <c r="AM278" i="1"/>
  <c r="AK151" i="1"/>
  <c r="AK146" i="1"/>
  <c r="AK144" i="1"/>
  <c r="AN280" i="1"/>
  <c r="AR280" i="1"/>
  <c r="AT280" i="1" s="1"/>
  <c r="AS280" i="1"/>
  <c r="AU280" i="1" s="1"/>
  <c r="AK150" i="1"/>
  <c r="AN270" i="1"/>
  <c r="AS270" i="1"/>
  <c r="AU270" i="1" s="1"/>
  <c r="AR270" i="1"/>
  <c r="AT270" i="1" s="1"/>
  <c r="AN61" i="1"/>
  <c r="AR61" i="1"/>
  <c r="AT61" i="1" s="1"/>
  <c r="AS61" i="1"/>
  <c r="AU61" i="1" s="1"/>
  <c r="AN221" i="1"/>
  <c r="AT223" i="1"/>
  <c r="AU223" i="1"/>
  <c r="AR221" i="1"/>
  <c r="AT221" i="1" s="1"/>
  <c r="AS221" i="1"/>
  <c r="AU221" i="1" s="1"/>
  <c r="AL290" i="1"/>
  <c r="AM290" i="1" s="1"/>
  <c r="AM288" i="1"/>
  <c r="AN146" i="1"/>
  <c r="AS146" i="1"/>
  <c r="AU146" i="1" s="1"/>
  <c r="AR146" i="1"/>
  <c r="AT146" i="1" s="1"/>
  <c r="AK69" i="1"/>
  <c r="AS242" i="1"/>
  <c r="AU242" i="1" s="1"/>
  <c r="AR242" i="1"/>
  <c r="AT242" i="1" s="1"/>
  <c r="AN242" i="1"/>
  <c r="AS152" i="1"/>
  <c r="AU152" i="1" s="1"/>
  <c r="AR152" i="1"/>
  <c r="AT152" i="1" s="1"/>
  <c r="AN152" i="1"/>
  <c r="AR69" i="1"/>
  <c r="AT69" i="1" s="1"/>
  <c r="AN69" i="1"/>
  <c r="AS69" i="1"/>
  <c r="AU69" i="1" s="1"/>
  <c r="AN199" i="1"/>
  <c r="AS199" i="1"/>
  <c r="AU199" i="1" s="1"/>
  <c r="AR199" i="1"/>
  <c r="AT199" i="1" s="1"/>
  <c r="AS213" i="1"/>
  <c r="AU213" i="1" s="1"/>
  <c r="AR213" i="1"/>
  <c r="AT213" i="1" s="1"/>
  <c r="AN213" i="1"/>
  <c r="AR71" i="1"/>
  <c r="AT71" i="1" s="1"/>
  <c r="AN71" i="1"/>
  <c r="AS71" i="1"/>
  <c r="AU71" i="1" s="1"/>
  <c r="AS65" i="1"/>
  <c r="AU65" i="1" s="1"/>
  <c r="AR65" i="1"/>
  <c r="AT65" i="1" s="1"/>
  <c r="AN65" i="1"/>
  <c r="AS58" i="1"/>
  <c r="AU58" i="1" s="1"/>
  <c r="AR58" i="1"/>
  <c r="AT58" i="1" s="1"/>
  <c r="AN58" i="1"/>
  <c r="AR72" i="1"/>
  <c r="AT72" i="1" s="1"/>
  <c r="AS72" i="1"/>
  <c r="AU72" i="1" s="1"/>
  <c r="AN72" i="1"/>
  <c r="AR60" i="1"/>
  <c r="AT60" i="1" s="1"/>
  <c r="AS60" i="1"/>
  <c r="AU60" i="1" s="1"/>
  <c r="AN60" i="1"/>
  <c r="AK58" i="1"/>
  <c r="AS59" i="1"/>
  <c r="AU59" i="1" s="1"/>
  <c r="AN59" i="1"/>
  <c r="AR59" i="1"/>
  <c r="AT59" i="1" s="1"/>
  <c r="AS62" i="1"/>
  <c r="AU62" i="1" s="1"/>
  <c r="AR62" i="1"/>
  <c r="AT62" i="1" s="1"/>
  <c r="AN62" i="1"/>
  <c r="AK67" i="1"/>
  <c r="AK66" i="1"/>
  <c r="AK72" i="1"/>
  <c r="AK71" i="1"/>
  <c r="AT138" i="1"/>
  <c r="AS136" i="1"/>
  <c r="AU136" i="1" s="1"/>
  <c r="AR136" i="1"/>
  <c r="AT136" i="1" s="1"/>
  <c r="AN136" i="1"/>
  <c r="AU138" i="1"/>
  <c r="AK62" i="1"/>
  <c r="AK198" i="1"/>
  <c r="AR205" i="1"/>
  <c r="AT205" i="1" s="1"/>
  <c r="AN205" i="1"/>
  <c r="AS205" i="1"/>
  <c r="AU205" i="1" s="1"/>
  <c r="AL271" i="1"/>
  <c r="AM271" i="1" s="1"/>
  <c r="AM267" i="1"/>
  <c r="AK60" i="1"/>
  <c r="AN66" i="1"/>
  <c r="AS66" i="1"/>
  <c r="AU66" i="1" s="1"/>
  <c r="AR66" i="1"/>
  <c r="AT66" i="1" s="1"/>
  <c r="AS198" i="1"/>
  <c r="AU198" i="1" s="1"/>
  <c r="AR198" i="1"/>
  <c r="AT198" i="1" s="1"/>
  <c r="AN198" i="1"/>
  <c r="AK205" i="1"/>
  <c r="AR228" i="1"/>
  <c r="AT228" i="1" s="1"/>
  <c r="AS228" i="1"/>
  <c r="AU228" i="1" s="1"/>
  <c r="AN228" i="1"/>
  <c r="AK204" i="1"/>
  <c r="AS63" i="1"/>
  <c r="AU63" i="1" s="1"/>
  <c r="AR63" i="1"/>
  <c r="AT63" i="1" s="1"/>
  <c r="AN63" i="1"/>
  <c r="AS203" i="1"/>
  <c r="AU203" i="1" s="1"/>
  <c r="AN203" i="1"/>
  <c r="AR203" i="1"/>
  <c r="AT203" i="1" s="1"/>
  <c r="AR235" i="1"/>
  <c r="AT235" i="1" s="1"/>
  <c r="AT237" i="1"/>
  <c r="AS235" i="1"/>
  <c r="AU235" i="1" s="1"/>
  <c r="AU237" i="1"/>
  <c r="AN235" i="1"/>
  <c r="AR204" i="1"/>
  <c r="AT204" i="1" s="1"/>
  <c r="AS204" i="1"/>
  <c r="AU204" i="1" s="1"/>
  <c r="AN204" i="1"/>
  <c r="AK65" i="1"/>
  <c r="AK70" i="1"/>
  <c r="AR153" i="1"/>
  <c r="AT153" i="1" s="1"/>
  <c r="AN153" i="1"/>
  <c r="AS153" i="1"/>
  <c r="AU153" i="1" s="1"/>
  <c r="AK63" i="1"/>
  <c r="AK203" i="1"/>
  <c r="AS68" i="1"/>
  <c r="AU68" i="1" s="1"/>
  <c r="AN68" i="1"/>
  <c r="AR68" i="1"/>
  <c r="AT68" i="1" s="1"/>
  <c r="AR147" i="1"/>
  <c r="AT147" i="1" s="1"/>
  <c r="AS147" i="1"/>
  <c r="AU147" i="1" s="1"/>
  <c r="AN147" i="1"/>
  <c r="AK68" i="1"/>
  <c r="AR269" i="1"/>
  <c r="AT269" i="1" s="1"/>
  <c r="AN269" i="1"/>
  <c r="AS269" i="1"/>
  <c r="AU269" i="1" s="1"/>
  <c r="AS268" i="1"/>
  <c r="AU268" i="1" s="1"/>
  <c r="AR268" i="1"/>
  <c r="AT268" i="1" s="1"/>
  <c r="AN268" i="1"/>
  <c r="AS70" i="1"/>
  <c r="AU70" i="1" s="1"/>
  <c r="AR70" i="1"/>
  <c r="AT70" i="1" s="1"/>
  <c r="AN70" i="1"/>
  <c r="AK202" i="1"/>
  <c r="AK200" i="1"/>
  <c r="AK197" i="1"/>
  <c r="AK206" i="1" s="1"/>
  <c r="AR151" i="1"/>
  <c r="AT151" i="1" s="1"/>
  <c r="AS151" i="1"/>
  <c r="AU151" i="1" s="1"/>
  <c r="AN151" i="1"/>
  <c r="AL155" i="1"/>
  <c r="AM155" i="1" s="1"/>
  <c r="AM143" i="1"/>
  <c r="AN200" i="1"/>
  <c r="AR200" i="1"/>
  <c r="AT200" i="1" s="1"/>
  <c r="AS200" i="1"/>
  <c r="AU200" i="1" s="1"/>
  <c r="AM197" i="1"/>
  <c r="AL206" i="1"/>
  <c r="AM206" i="1" s="1"/>
  <c r="AR150" i="1"/>
  <c r="AT150" i="1" s="1"/>
  <c r="AS150" i="1"/>
  <c r="AU150" i="1" s="1"/>
  <c r="AN150" i="1"/>
  <c r="AN50" i="1"/>
  <c r="AR50" i="1"/>
  <c r="AT50" i="1" s="1"/>
  <c r="AU52" i="1"/>
  <c r="AT52" i="1"/>
  <c r="AS50" i="1"/>
  <c r="AU50" i="1" s="1"/>
  <c r="AK289" i="1"/>
  <c r="AN64" i="1"/>
  <c r="AR64" i="1"/>
  <c r="AT64" i="1" s="1"/>
  <c r="AS64" i="1"/>
  <c r="AU64" i="1" s="1"/>
  <c r="AS149" i="1"/>
  <c r="AU149" i="1" s="1"/>
  <c r="AR149" i="1"/>
  <c r="AT149" i="1" s="1"/>
  <c r="AN149" i="1"/>
  <c r="AN148" i="1"/>
  <c r="AS148" i="1"/>
  <c r="AU148" i="1" s="1"/>
  <c r="AR148" i="1"/>
  <c r="AT148" i="1" s="1"/>
  <c r="AN248" i="1"/>
  <c r="AU250" i="1"/>
  <c r="AT250" i="1"/>
  <c r="AS248" i="1"/>
  <c r="AU248" i="1" s="1"/>
  <c r="AR248" i="1"/>
  <c r="AT248" i="1" s="1"/>
  <c r="AN67" i="1"/>
  <c r="AR67" i="1"/>
  <c r="AT67" i="1" s="1"/>
  <c r="AS67" i="1"/>
  <c r="AU67" i="1" s="1"/>
  <c r="AS33" i="1"/>
  <c r="AU33" i="1" s="1"/>
  <c r="AN33" i="1"/>
  <c r="AR33" i="1"/>
  <c r="AT33" i="1" s="1"/>
  <c r="AR289" i="1"/>
  <c r="AT289" i="1" s="1"/>
  <c r="AN289" i="1"/>
  <c r="AS289" i="1"/>
  <c r="AU289" i="1" s="1"/>
  <c r="AK59" i="1"/>
  <c r="AN145" i="1"/>
  <c r="AS145" i="1"/>
  <c r="AU145" i="1" s="1"/>
  <c r="AR145" i="1"/>
  <c r="AT145" i="1" s="1"/>
  <c r="AR202" i="1"/>
  <c r="AT202" i="1" s="1"/>
  <c r="AS202" i="1"/>
  <c r="AU202" i="1" s="1"/>
  <c r="AN202" i="1"/>
  <c r="AR80" i="1"/>
  <c r="AT80" i="1" s="1"/>
  <c r="AS80" i="1"/>
  <c r="AU80" i="1" s="1"/>
  <c r="AN80" i="1"/>
  <c r="AK64" i="1"/>
  <c r="AK61" i="1"/>
  <c r="AK201" i="1"/>
  <c r="AR123" i="1"/>
  <c r="AT123" i="1" s="1"/>
  <c r="AS123" i="1"/>
  <c r="AU123" i="1" s="1"/>
  <c r="AN123" i="1"/>
  <c r="AS154" i="1"/>
  <c r="AU154" i="1" s="1"/>
  <c r="AR154" i="1"/>
  <c r="AT154" i="1" s="1"/>
  <c r="AN154" i="1"/>
  <c r="AL73" i="1"/>
  <c r="AM73" i="1" s="1"/>
  <c r="AM57" i="1"/>
  <c r="AS95" i="1"/>
  <c r="AU95" i="1" s="1"/>
  <c r="AU97" i="1"/>
  <c r="AR95" i="1"/>
  <c r="AT95" i="1" s="1"/>
  <c r="AT97" i="1"/>
  <c r="AN95" i="1"/>
  <c r="AK288" i="1"/>
  <c r="AR144" i="1"/>
  <c r="AT144" i="1" s="1"/>
  <c r="AS144" i="1"/>
  <c r="AU144" i="1" s="1"/>
  <c r="AN144" i="1"/>
  <c r="AR201" i="1"/>
  <c r="AT201" i="1" s="1"/>
  <c r="AS201" i="1"/>
  <c r="AU201" i="1" s="1"/>
  <c r="AN201" i="1"/>
  <c r="AN278" i="1" l="1"/>
  <c r="AR278" i="1"/>
  <c r="AT278" i="1" s="1"/>
  <c r="AS278" i="1"/>
  <c r="AU278" i="1" s="1"/>
  <c r="AS281" i="1"/>
  <c r="AU281" i="1" s="1"/>
  <c r="AU283" i="1"/>
  <c r="AN281" i="1"/>
  <c r="AT283" i="1"/>
  <c r="AR281" i="1"/>
  <c r="AT281" i="1" s="1"/>
  <c r="AK290" i="1"/>
  <c r="AS143" i="1"/>
  <c r="AU143" i="1" s="1"/>
  <c r="AR143" i="1"/>
  <c r="AT143" i="1" s="1"/>
  <c r="AN143" i="1"/>
  <c r="AS155" i="1"/>
  <c r="AU155" i="1" s="1"/>
  <c r="AR155" i="1"/>
  <c r="AT155" i="1" s="1"/>
  <c r="AU157" i="1"/>
  <c r="AT157" i="1"/>
  <c r="AN155" i="1"/>
  <c r="AS288" i="1"/>
  <c r="AU288" i="1" s="1"/>
  <c r="AR288" i="1"/>
  <c r="AT288" i="1" s="1"/>
  <c r="AN288" i="1"/>
  <c r="AU292" i="1"/>
  <c r="AT292" i="1"/>
  <c r="AN290" i="1"/>
  <c r="AS290" i="1"/>
  <c r="AU290" i="1" s="1"/>
  <c r="AR290" i="1"/>
  <c r="AT290" i="1" s="1"/>
  <c r="AN57" i="1"/>
  <c r="AS57" i="1"/>
  <c r="AU57" i="1" s="1"/>
  <c r="AR57" i="1"/>
  <c r="AT57" i="1" s="1"/>
  <c r="AU75" i="1"/>
  <c r="AS73" i="1"/>
  <c r="AU73" i="1" s="1"/>
  <c r="AT75" i="1"/>
  <c r="AR73" i="1"/>
  <c r="AT73" i="1" s="1"/>
  <c r="AN73" i="1"/>
  <c r="AU273" i="1"/>
  <c r="AT273" i="1"/>
  <c r="AS271" i="1"/>
  <c r="AU271" i="1" s="1"/>
  <c r="AR271" i="1"/>
  <c r="AT271" i="1" s="1"/>
  <c r="AN271" i="1"/>
  <c r="AN206" i="1"/>
  <c r="AU208" i="1"/>
  <c r="AT208" i="1"/>
  <c r="AS206" i="1"/>
  <c r="AU206" i="1" s="1"/>
  <c r="AR206" i="1"/>
  <c r="AT206" i="1" s="1"/>
  <c r="AS267" i="1"/>
  <c r="AU267" i="1" s="1"/>
  <c r="AR267" i="1"/>
  <c r="AT267" i="1" s="1"/>
  <c r="AN267" i="1"/>
  <c r="AN197" i="1"/>
  <c r="AS197" i="1"/>
  <c r="AU197" i="1" s="1"/>
  <c r="AR197" i="1"/>
  <c r="AT197" i="1" s="1"/>
</calcChain>
</file>

<file path=xl/sharedStrings.xml><?xml version="1.0" encoding="utf-8"?>
<sst xmlns="http://schemas.openxmlformats.org/spreadsheetml/2006/main" count="1069" uniqueCount="79">
  <si>
    <t xml:space="preserve">Si nº eventos = </t>
  </si>
  <si>
    <t>sustituir por</t>
  </si>
  <si>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</si>
  <si>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</si>
  <si>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MODELO DE EFECTOS FIJOS, CON CADA PESO SEGÚN SU RESPECTIVO INVERSO DE LA VARIANZA</t>
  </si>
  <si>
    <t>MODELO DE EFECTOS ALEATORIOS, CON LOS PESOS SEGÚN DerSimonian-Laird</t>
  </si>
  <si>
    <t>Variable buscada</t>
  </si>
  <si>
    <t>Nº pacientes grupo intervención</t>
  </si>
  <si>
    <t>Nº pacientes grupo control</t>
  </si>
  <si>
    <t>Si evento</t>
  </si>
  <si>
    <t>No evento</t>
  </si>
  <si>
    <t>Total</t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</si>
  <si>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</si>
  <si>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</si>
  <si>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</si>
  <si>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</si>
  <si>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</si>
  <si>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</si>
  <si>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</si>
  <si>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</si>
  <si>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</si>
  <si>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</si>
  <si>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límite inferior IC elegido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</si>
  <si>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</si>
  <si>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</si>
  <si>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</si>
  <si>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</si>
  <si>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</si>
  <si>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</si>
  <si>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</si>
  <si>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</si>
  <si>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</si>
  <si>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</si>
  <si>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</si>
  <si>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</si>
  <si>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</si>
  <si>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</si>
  <si>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</si>
  <si>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</si>
  <si>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</si>
  <si>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</si>
  <si>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</si>
  <si>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</si>
  <si>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t>p =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</si>
  <si>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</si>
  <si>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</si>
  <si>
    <t>en RR</t>
  </si>
  <si>
    <t>Q de Cochran; p homogeneidad</t>
  </si>
  <si>
    <r>
      <t xml:space="preserve">Q de Cochran; </t>
    </r>
    <r>
      <rPr>
        <b/>
        <i/>
        <sz val="10"/>
        <rFont val="Calibri"/>
        <family val="2"/>
        <scheme val="minor"/>
      </rPr>
      <t>p</t>
    </r>
    <r>
      <rPr>
        <b/>
        <sz val="10"/>
        <rFont val="Calibri"/>
        <family val="2"/>
        <scheme val="minor"/>
      </rPr>
      <t xml:space="preserve"> homogeneidad</t>
    </r>
  </si>
  <si>
    <t>Cálculo de Q de Cochran, y el valor de p para la homogeneidad/ heterogeneidad</t>
  </si>
  <si>
    <t>ECA o Subgrupo 1</t>
  </si>
  <si>
    <t>ECA o Subgrupo 2</t>
  </si>
  <si>
    <t>ECA o Subgrupo 3</t>
  </si>
  <si>
    <t>ECA o Subgrupo 4</t>
  </si>
  <si>
    <t>ECA o Subgrupo 5</t>
  </si>
  <si>
    <t>ECA o Subgrupo 6</t>
  </si>
  <si>
    <t>ECA o Subgrupo 7</t>
  </si>
  <si>
    <t>ECA o Subgrupo 8</t>
  </si>
  <si>
    <t>ECA o Subgrupo 9</t>
  </si>
  <si>
    <t>ECA o Subgrupo 10</t>
  </si>
  <si>
    <t>ECA o Subgrupo 11</t>
  </si>
  <si>
    <t>ECA o Subgrupo 12</t>
  </si>
  <si>
    <t>ECA o Subgrupo 13</t>
  </si>
  <si>
    <t>ECA o Subgrupo 14</t>
  </si>
  <si>
    <t>ECA o Subgrupo 15</t>
  </si>
  <si>
    <t>ECA o Subgrupo 16</t>
  </si>
  <si>
    <t>ECA o Subgrupo 17</t>
  </si>
  <si>
    <t>ECA o Subgrupo 18</t>
  </si>
  <si>
    <t>Nissen SE, Lincoff AM, Brennan D, on behalf ot the CLEAR Outcomes Investigators. Bempedoic Acid and Cardiovascular Outcomes in Statin-Intolerant Patients. N Engl J Med. 2023 Apr 13;388(15):1353-1364.</t>
  </si>
  <si>
    <t>20230413-ECA CLEAR 41m, + - EnfCV [Bemped vs Pl], -MACE =Mort. Nissen</t>
  </si>
  <si>
    <t>Subgrupo SIN Enfermedad CV</t>
  </si>
  <si>
    <t>Subgrupo CON Enfermedad CV</t>
  </si>
  <si>
    <t>Con Enf CV; RR = 0,92 (0,84-1,01)</t>
  </si>
  <si>
    <t>Con y Sin Enf CV; RR = 0,88 (0,81-0,96)</t>
  </si>
  <si>
    <t>Sin Enf CV; RR = 0,69 (0,55-0,87)</t>
  </si>
  <si>
    <t>Con y Sin Enf CV; RAR = 1,57% (0,47% a 2,67%)</t>
  </si>
  <si>
    <t>Con Enf CV; RAR = 1,25% (-0,17% a 2,67%)</t>
  </si>
  <si>
    <t>Sin Enf CV; RAR = 2,36% (0,86% a 3,84%)</t>
  </si>
  <si>
    <t>en 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</si>
</sst>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€_-;\-* #,##0.00\ _€_-;_-* &quot;-&quot;??\ _€_-;_-@_-"/>
    <numFmt numFmtId="164" formatCode="#,##0.00_ ;\-#,##0.00\ "/>
    <numFmt numFmtId="165" formatCode="_-* #,##0.0000\ _€_-;\-* #,##0.0000\ _€_-;_-* &quot;-&quot;??\ _€_-;_-@_-"/>
    <numFmt numFmtId="166" formatCode="_-* #,##0.000\ _€_-;\-* #,##0.000\ _€_-;_-* &quot;-&quot;??\ _€_-;_-@_-"/>
    <numFmt numFmtId="167" formatCode="_-* #,##0\ _€_-;\-* #,##0\ _€_-;_-* &quot;-&quot;??\ _€_-;_-@_-"/>
    <numFmt numFmtId="168" formatCode="0.000"/>
    <numFmt numFmtId="169" formatCode="0.0%"/>
    <numFmt numFmtId="170" formatCode="_-* #,##0.000\ _€_-;\-* #,##0.000\ _€_-;_-* &quot;-&quot;???\ _€_-;_-@_-"/>
    <numFmt numFmtId="171" formatCode="0.0000"/>
    <numFmt numFmtId="172" formatCode="_-* #,##0.00000000\ _€_-;\-* #,##0.00000000\ _€_-;_-* &quot;-&quot;????????\ _€_-;_-@_-"/>
    <numFmt numFmtId="173" formatCode="0.00000000000000000000000000000000000000000000000000000000000000000000000000000000000000000"/>
    <numFmt numFmtId="174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name val="Calibri"/>
      <family val="1"/>
      <charset val="2"/>
      <scheme val="minor"/>
    </font>
    <font>
      <i/>
      <sz val="10"/>
      <name val="Symbol"/>
      <family val="1"/>
      <charset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FFC000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9" fontId="2" fillId="3" borderId="4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165" fontId="2" fillId="0" borderId="0" xfId="1" applyNumberFormat="1" applyFont="1" applyBorder="1"/>
    <xf numFmtId="165" fontId="2" fillId="0" borderId="0" xfId="1" applyNumberFormat="1" applyFont="1" applyFill="1" applyBorder="1"/>
    <xf numFmtId="0" fontId="6" fillId="0" borderId="0" xfId="0" applyFont="1" applyBorder="1" applyAlignment="1">
      <alignment horizontal="left"/>
    </xf>
    <xf numFmtId="0" fontId="2" fillId="0" borderId="0" xfId="0" applyFont="1" applyBorder="1"/>
    <xf numFmtId="43" fontId="2" fillId="0" borderId="0" xfId="0" applyNumberFormat="1" applyFont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/>
    </xf>
    <xf numFmtId="3" fontId="9" fillId="6" borderId="4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6" borderId="4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43" fontId="2" fillId="0" borderId="4" xfId="1" applyNumberFormat="1" applyFont="1" applyFill="1" applyBorder="1"/>
    <xf numFmtId="43" fontId="2" fillId="0" borderId="4" xfId="1" applyFont="1" applyFill="1" applyBorder="1"/>
    <xf numFmtId="43" fontId="2" fillId="0" borderId="0" xfId="1" applyFont="1" applyFill="1" applyBorder="1"/>
    <xf numFmtId="2" fontId="2" fillId="0" borderId="4" xfId="0" applyNumberFormat="1" applyFont="1" applyFill="1" applyBorder="1"/>
    <xf numFmtId="170" fontId="2" fillId="0" borderId="4" xfId="0" applyNumberFormat="1" applyFont="1" applyFill="1" applyBorder="1"/>
    <xf numFmtId="2" fontId="2" fillId="0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7" fontId="7" fillId="0" borderId="4" xfId="0" applyNumberFormat="1" applyFont="1" applyFill="1" applyBorder="1"/>
    <xf numFmtId="169" fontId="7" fillId="0" borderId="4" xfId="0" applyNumberFormat="1" applyFont="1" applyFill="1" applyBorder="1"/>
    <xf numFmtId="2" fontId="7" fillId="0" borderId="4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/>
    </xf>
    <xf numFmtId="43" fontId="7" fillId="0" borderId="0" xfId="1" applyFont="1" applyFill="1" applyBorder="1"/>
    <xf numFmtId="0" fontId="7" fillId="0" borderId="4" xfId="0" applyFont="1" applyFill="1" applyBorder="1"/>
    <xf numFmtId="43" fontId="7" fillId="0" borderId="4" xfId="0" applyNumberFormat="1" applyFont="1" applyFill="1" applyBorder="1"/>
    <xf numFmtId="0" fontId="7" fillId="0" borderId="4" xfId="0" applyFont="1" applyFill="1" applyBorder="1" applyAlignment="1">
      <alignment horizontal="center"/>
    </xf>
    <xf numFmtId="2" fontId="7" fillId="0" borderId="4" xfId="0" applyNumberFormat="1" applyFont="1" applyFill="1" applyBorder="1"/>
    <xf numFmtId="43" fontId="7" fillId="0" borderId="4" xfId="1" applyFont="1" applyFill="1" applyBorder="1" applyAlignment="1">
      <alignment horizontal="center"/>
    </xf>
    <xf numFmtId="170" fontId="7" fillId="0" borderId="4" xfId="0" applyNumberFormat="1" applyFont="1" applyFill="1" applyBorder="1"/>
    <xf numFmtId="43" fontId="7" fillId="0" borderId="4" xfId="1" applyFont="1" applyFill="1" applyBorder="1"/>
    <xf numFmtId="171" fontId="7" fillId="0" borderId="0" xfId="0" applyNumberFormat="1" applyFont="1" applyFill="1" applyBorder="1" applyAlignment="1">
      <alignment horizontal="center" vertical="center" wrapText="1"/>
    </xf>
    <xf numFmtId="43" fontId="7" fillId="5" borderId="4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43" fontId="16" fillId="0" borderId="0" xfId="1" applyFont="1" applyFill="1" applyBorder="1" applyAlignment="1">
      <alignment horizontal="center"/>
    </xf>
    <xf numFmtId="17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43" fontId="2" fillId="0" borderId="0" xfId="0" applyNumberFormat="1" applyFont="1" applyFill="1" applyBorder="1"/>
    <xf numFmtId="2" fontId="2" fillId="0" borderId="0" xfId="0" applyNumberFormat="1" applyFont="1" applyFill="1" applyBorder="1"/>
    <xf numFmtId="167" fontId="2" fillId="0" borderId="0" xfId="0" applyNumberFormat="1" applyFont="1" applyFill="1" applyBorder="1"/>
    <xf numFmtId="170" fontId="2" fillId="0" borderId="0" xfId="0" applyNumberFormat="1" applyFont="1" applyFill="1" applyBorder="1"/>
    <xf numFmtId="0" fontId="2" fillId="0" borderId="7" xfId="0" applyFont="1" applyFill="1" applyBorder="1" applyAlignment="1">
      <alignment wrapText="1"/>
    </xf>
    <xf numFmtId="168" fontId="4" fillId="7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vertical="center"/>
    </xf>
    <xf numFmtId="167" fontId="2" fillId="0" borderId="4" xfId="0" applyNumberFormat="1" applyFont="1" applyFill="1" applyBorder="1"/>
    <xf numFmtId="2" fontId="2" fillId="0" borderId="4" xfId="1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6" fontId="2" fillId="0" borderId="4" xfId="1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43" fontId="2" fillId="0" borderId="4" xfId="1" applyFont="1" applyFill="1" applyBorder="1" applyAlignment="1">
      <alignment horizontal="center"/>
    </xf>
    <xf numFmtId="168" fontId="2" fillId="0" borderId="4" xfId="0" applyNumberFormat="1" applyFont="1" applyFill="1" applyBorder="1" applyAlignment="1">
      <alignment horizontal="center"/>
    </xf>
    <xf numFmtId="167" fontId="2" fillId="0" borderId="4" xfId="1" applyNumberFormat="1" applyFont="1" applyFill="1" applyBorder="1"/>
    <xf numFmtId="169" fontId="4" fillId="0" borderId="4" xfId="2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/>
    <xf numFmtId="43" fontId="7" fillId="0" borderId="4" xfId="1" applyNumberFormat="1" applyFont="1" applyFill="1" applyBorder="1"/>
    <xf numFmtId="168" fontId="7" fillId="0" borderId="4" xfId="1" applyNumberFormat="1" applyFont="1" applyFill="1" applyBorder="1" applyAlignment="1">
      <alignment horizontal="center"/>
    </xf>
    <xf numFmtId="169" fontId="15" fillId="0" borderId="4" xfId="2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/>
    <xf numFmtId="171" fontId="7" fillId="0" borderId="4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 wrapText="1"/>
    </xf>
    <xf numFmtId="43" fontId="2" fillId="0" borderId="4" xfId="0" applyNumberFormat="1" applyFont="1" applyFill="1" applyBorder="1"/>
    <xf numFmtId="170" fontId="2" fillId="0" borderId="0" xfId="0" applyNumberFormat="1" applyFont="1" applyFill="1"/>
    <xf numFmtId="165" fontId="7" fillId="0" borderId="4" xfId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/>
    </xf>
    <xf numFmtId="0" fontId="7" fillId="0" borderId="0" xfId="0" applyFont="1" applyFill="1"/>
    <xf numFmtId="0" fontId="21" fillId="0" borderId="0" xfId="0" applyFont="1" applyBorder="1" applyAlignment="1">
      <alignment horizontal="left"/>
    </xf>
    <xf numFmtId="169" fontId="2" fillId="0" borderId="0" xfId="2" applyNumberFormat="1" applyFont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" fillId="5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7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293</xdr:row>
      <xdr:rowOff>154215</xdr:rowOff>
    </xdr:from>
    <xdr:to>
      <xdr:col>55</xdr:col>
      <xdr:colOff>154213</xdr:colOff>
      <xdr:row>303</xdr:row>
      <xdr:rowOff>123134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49115-4A1F-49C5-8D0D-932DA9EB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" y="61223072"/>
          <a:ext cx="11529785" cy="160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9293</xdr:colOff>
      <xdr:row>3</xdr:row>
      <xdr:rowOff>80537</xdr:rowOff>
    </xdr:from>
    <xdr:to>
      <xdr:col>12</xdr:col>
      <xdr:colOff>173464</xdr:colOff>
      <xdr:row>3</xdr:row>
      <xdr:rowOff>86733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201E5B5-9B6C-4AD6-A321-5672360E97D6}"/>
            </a:ext>
          </a:extLst>
        </xdr:cNvPr>
        <xdr:cNvCxnSpPr/>
      </xdr:nvCxnSpPr>
      <xdr:spPr bwMode="auto">
        <a:xfrm>
          <a:off x="3401122" y="573049"/>
          <a:ext cx="418171" cy="619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11</xdr:col>
      <xdr:colOff>49561</xdr:colOff>
      <xdr:row>5</xdr:row>
      <xdr:rowOff>65048</xdr:rowOff>
    </xdr:from>
    <xdr:to>
      <xdr:col>13</xdr:col>
      <xdr:colOff>49561</xdr:colOff>
      <xdr:row>5</xdr:row>
      <xdr:rowOff>71244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A1C23D99-1E5B-44BC-9E2E-A9ED65B0B984}"/>
            </a:ext>
          </a:extLst>
        </xdr:cNvPr>
        <xdr:cNvCxnSpPr/>
      </xdr:nvCxnSpPr>
      <xdr:spPr bwMode="auto">
        <a:xfrm>
          <a:off x="3441390" y="885902"/>
          <a:ext cx="508000" cy="619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8</xdr:col>
      <xdr:colOff>102220</xdr:colOff>
      <xdr:row>6</xdr:row>
      <xdr:rowOff>89364</xdr:rowOff>
    </xdr:from>
    <xdr:to>
      <xdr:col>11</xdr:col>
      <xdr:colOff>211718</xdr:colOff>
      <xdr:row>6</xdr:row>
      <xdr:rowOff>89829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94AAB3B6-401D-4C29-8208-E27D220E8432}"/>
            </a:ext>
          </a:extLst>
        </xdr:cNvPr>
        <xdr:cNvCxnSpPr/>
      </xdr:nvCxnSpPr>
      <xdr:spPr bwMode="auto">
        <a:xfrm flipV="1">
          <a:off x="2732049" y="1074388"/>
          <a:ext cx="871498" cy="46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12</xdr:col>
      <xdr:colOff>11926</xdr:colOff>
      <xdr:row>5</xdr:row>
      <xdr:rowOff>41817</xdr:rowOff>
    </xdr:from>
    <xdr:to>
      <xdr:col>12</xdr:col>
      <xdr:colOff>57645</xdr:colOff>
      <xdr:row>5</xdr:row>
      <xdr:rowOff>87536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56CC6982-D66E-4D8D-A03C-DEFBDA2F5527}"/>
            </a:ext>
          </a:extLst>
        </xdr:cNvPr>
        <xdr:cNvSpPr/>
      </xdr:nvSpPr>
      <xdr:spPr bwMode="auto">
        <a:xfrm>
          <a:off x="3657755" y="862671"/>
          <a:ext cx="45719" cy="45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223334</xdr:colOff>
      <xdr:row>6</xdr:row>
      <xdr:rowOff>64119</xdr:rowOff>
    </xdr:from>
    <xdr:to>
      <xdr:col>10</xdr:col>
      <xdr:colOff>15053</xdr:colOff>
      <xdr:row>6</xdr:row>
      <xdr:rowOff>109838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A064C541-8314-42DC-BB20-C727CC227703}"/>
            </a:ext>
          </a:extLst>
        </xdr:cNvPr>
        <xdr:cNvSpPr/>
      </xdr:nvSpPr>
      <xdr:spPr bwMode="auto">
        <a:xfrm>
          <a:off x="3107163" y="1049143"/>
          <a:ext cx="45719" cy="45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86895</xdr:colOff>
      <xdr:row>15</xdr:row>
      <xdr:rowOff>93579</xdr:rowOff>
    </xdr:from>
    <xdr:to>
      <xdr:col>41</xdr:col>
      <xdr:colOff>95250</xdr:colOff>
      <xdr:row>15</xdr:row>
      <xdr:rowOff>107950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D36356F6-3CFF-4870-B47E-38DE075BF0A6}"/>
            </a:ext>
          </a:extLst>
        </xdr:cNvPr>
        <xdr:cNvCxnSpPr/>
      </xdr:nvCxnSpPr>
      <xdr:spPr bwMode="auto">
        <a:xfrm>
          <a:off x="3985795" y="2570079"/>
          <a:ext cx="7628355" cy="1437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1</xdr:col>
      <xdr:colOff>120316</xdr:colOff>
      <xdr:row>14</xdr:row>
      <xdr:rowOff>88900</xdr:rowOff>
    </xdr:from>
    <xdr:to>
      <xdr:col>29</xdr:col>
      <xdr:colOff>203200</xdr:colOff>
      <xdr:row>14</xdr:row>
      <xdr:rowOff>111293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AD935BF0-79C2-4680-AC53-C31BFAADE834}"/>
            </a:ext>
          </a:extLst>
        </xdr:cNvPr>
        <xdr:cNvCxnSpPr/>
      </xdr:nvCxnSpPr>
      <xdr:spPr bwMode="auto">
        <a:xfrm flipV="1">
          <a:off x="1479216" y="2400300"/>
          <a:ext cx="7194884" cy="2239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7</xdr:col>
      <xdr:colOff>190500</xdr:colOff>
      <xdr:row>12</xdr:row>
      <xdr:rowOff>106947</xdr:rowOff>
    </xdr:from>
    <xdr:to>
      <xdr:col>29</xdr:col>
      <xdr:colOff>233947</xdr:colOff>
      <xdr:row>12</xdr:row>
      <xdr:rowOff>114011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BD754C23-63F6-4FFC-92A0-71C8A0EBCE80}"/>
            </a:ext>
          </a:extLst>
        </xdr:cNvPr>
        <xdr:cNvCxnSpPr/>
      </xdr:nvCxnSpPr>
      <xdr:spPr bwMode="auto">
        <a:xfrm flipV="1">
          <a:off x="3074147" y="2079182"/>
          <a:ext cx="5631447" cy="706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  <xdr:twoCellAnchor>
    <xdr:from>
      <xdr:col>25</xdr:col>
      <xdr:colOff>203200</xdr:colOff>
      <xdr:row>15</xdr:row>
      <xdr:rowOff>81281</xdr:rowOff>
    </xdr:from>
    <xdr:to>
      <xdr:col>25</xdr:col>
      <xdr:colOff>248919</xdr:colOff>
      <xdr:row>15</xdr:row>
      <xdr:rowOff>127000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AD1D2BCF-3784-4782-AAE7-640CC05FDBB9}"/>
            </a:ext>
          </a:extLst>
        </xdr:cNvPr>
        <xdr:cNvSpPr/>
      </xdr:nvSpPr>
      <xdr:spPr bwMode="auto">
        <a:xfrm>
          <a:off x="7150100" y="2557781"/>
          <a:ext cx="45719" cy="45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  <xdr:twoCellAnchor>
    <xdr:from>
      <xdr:col>15</xdr:col>
      <xdr:colOff>100930</xdr:colOff>
      <xdr:row>14</xdr:row>
      <xdr:rowOff>76200</xdr:rowOff>
    </xdr:from>
    <xdr:to>
      <xdr:col>15</xdr:col>
      <xdr:colOff>146649</xdr:colOff>
      <xdr:row>14</xdr:row>
      <xdr:rowOff>121919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D4656167-EB30-469C-B7D5-F31B57756C87}"/>
            </a:ext>
          </a:extLst>
        </xdr:cNvPr>
        <xdr:cNvSpPr/>
      </xdr:nvSpPr>
      <xdr:spPr bwMode="auto">
        <a:xfrm>
          <a:off x="5015830" y="2387600"/>
          <a:ext cx="45719" cy="45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  <xdr:twoCellAnchor>
    <xdr:from>
      <xdr:col>18</xdr:col>
      <xdr:colOff>164837</xdr:colOff>
      <xdr:row>12</xdr:row>
      <xdr:rowOff>85275</xdr:rowOff>
    </xdr:from>
    <xdr:to>
      <xdr:col>18</xdr:col>
      <xdr:colOff>210556</xdr:colOff>
      <xdr:row>12</xdr:row>
      <xdr:rowOff>137344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DFB25010-2E89-4125-A64C-3744541A47A9}"/>
            </a:ext>
          </a:extLst>
        </xdr:cNvPr>
        <xdr:cNvSpPr/>
      </xdr:nvSpPr>
      <xdr:spPr bwMode="auto">
        <a:xfrm flipH="1" flipV="1">
          <a:off x="5335074" y="2050433"/>
          <a:ext cx="45719" cy="520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211604</xdr:colOff>
      <xdr:row>3</xdr:row>
      <xdr:rowOff>60403</xdr:rowOff>
    </xdr:from>
    <xdr:to>
      <xdr:col>12</xdr:col>
      <xdr:colOff>3323</xdr:colOff>
      <xdr:row>3</xdr:row>
      <xdr:rowOff>106122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0ACFA205-CB9B-4FA7-AB83-C19A516290F5}"/>
            </a:ext>
          </a:extLst>
        </xdr:cNvPr>
        <xdr:cNvSpPr/>
      </xdr:nvSpPr>
      <xdr:spPr bwMode="auto">
        <a:xfrm>
          <a:off x="3603433" y="552915"/>
          <a:ext cx="45719" cy="457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9071</xdr:colOff>
      <xdr:row>1</xdr:row>
      <xdr:rowOff>72571</xdr:rowOff>
    </xdr:from>
    <xdr:to>
      <xdr:col>13</xdr:col>
      <xdr:colOff>18143</xdr:colOff>
      <xdr:row>9</xdr:row>
      <xdr:rowOff>99786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98CC3BAF-3C85-42CF-8E27-2F1CF418ED18}"/>
            </a:ext>
          </a:extLst>
        </xdr:cNvPr>
        <xdr:cNvCxnSpPr/>
      </xdr:nvCxnSpPr>
      <xdr:spPr>
        <a:xfrm flipH="1">
          <a:off x="3909785" y="235857"/>
          <a:ext cx="9072" cy="1333500"/>
        </a:xfrm>
        <a:prstGeom prst="line">
          <a:avLst/>
        </a:prstGeom>
        <a:ln w="190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9072</xdr:colOff>
      <xdr:row>18</xdr:row>
      <xdr:rowOff>27215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D7830692-A5EB-4725-A1B1-E61390B78A38}"/>
            </a:ext>
          </a:extLst>
        </xdr:cNvPr>
        <xdr:cNvCxnSpPr/>
      </xdr:nvCxnSpPr>
      <xdr:spPr>
        <a:xfrm flipH="1">
          <a:off x="1865313" y="1666875"/>
          <a:ext cx="9072" cy="1360715"/>
        </a:xfrm>
        <a:prstGeom prst="line">
          <a:avLst/>
        </a:prstGeom>
        <a:ln w="190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99FF-BDAC-4106-B63A-1CB8153152D8}">
  <dimension ref="A1:HX502"/>
  <sheetViews>
    <sheetView tabSelected="1" topLeftCell="A3" zoomScale="70" zoomScaleNormal="70" workbookViewId="0">
      <selection activeCell="A3" sqref="A3"/>
    </sheetView>
  </sheetViews>
  <sheetFormatPr baseColWidth="10" defaultColWidth="11.453125" defaultRowHeight="13"/>
  <cols>
    <col min="1" max="1" width="4.453125" style="1" customWidth="1"/>
    <col min="2" max="2" width="26.26953125" style="1" customWidth="1"/>
    <col min="3" max="3" width="8.26953125" style="1" customWidth="1"/>
    <col min="4" max="4" width="10.26953125" style="1" customWidth="1"/>
    <col min="5" max="5" width="11.1796875" style="1" customWidth="1"/>
    <col min="6" max="6" width="8.453125" style="1" customWidth="1"/>
    <col min="7" max="7" width="10.1796875" style="1" customWidth="1"/>
    <col min="8" max="8" width="10.54296875" style="1" customWidth="1"/>
    <col min="9" max="9" width="1.453125" style="7" customWidth="1"/>
    <col min="10" max="10" width="1.7265625" style="7" hidden="1" customWidth="1"/>
    <col min="11" max="11" width="9.54296875" style="7" hidden="1" customWidth="1"/>
    <col min="12" max="12" width="10" style="7" hidden="1" customWidth="1"/>
    <col min="13" max="13" width="10.7265625" style="7" hidden="1" customWidth="1"/>
    <col min="14" max="14" width="8.54296875" style="7" hidden="1" customWidth="1"/>
    <col min="15" max="15" width="8.1796875" style="7" hidden="1" customWidth="1"/>
    <col min="16" max="16" width="11.453125" style="7" hidden="1" customWidth="1"/>
    <col min="17" max="17" width="10.1796875" style="7" hidden="1" customWidth="1"/>
    <col min="18" max="18" width="6.54296875" style="7" hidden="1" customWidth="1"/>
    <col min="19" max="19" width="7.1796875" style="7" hidden="1" customWidth="1"/>
    <col min="20" max="21" width="7.7265625" style="7" hidden="1" customWidth="1"/>
    <col min="22" max="23" width="9.1796875" style="7" hidden="1" customWidth="1"/>
    <col min="24" max="24" width="1.453125" style="7" hidden="1" customWidth="1"/>
    <col min="25" max="25" width="1.7265625" style="18" hidden="1" customWidth="1"/>
    <col min="26" max="26" width="18.26953125" style="7" hidden="1" customWidth="1"/>
    <col min="27" max="27" width="21.81640625" style="7" hidden="1" customWidth="1"/>
    <col min="28" max="28" width="9.453125" style="7" hidden="1" customWidth="1"/>
    <col min="29" max="29" width="11.7265625" style="7" hidden="1" customWidth="1"/>
    <col min="30" max="30" width="8.81640625" style="7" hidden="1" customWidth="1"/>
    <col min="31" max="31" width="10.54296875" style="7" hidden="1" customWidth="1"/>
    <col min="32" max="32" width="14.7265625" style="125" hidden="1" customWidth="1"/>
    <col min="33" max="34" width="11.7265625" style="7" hidden="1" customWidth="1"/>
    <col min="35" max="35" width="13.81640625" style="7" hidden="1" customWidth="1"/>
    <col min="36" max="37" width="11.1796875" style="7" hidden="1" customWidth="1"/>
    <col min="38" max="38" width="16.7265625" style="7" hidden="1" customWidth="1"/>
    <col min="39" max="39" width="11.453125" style="7" hidden="1" customWidth="1"/>
    <col min="40" max="40" width="13" style="7" hidden="1" customWidth="1"/>
    <col min="41" max="42" width="11.453125" style="7" hidden="1" customWidth="1"/>
    <col min="43" max="43" width="9.1796875" style="7" hidden="1" customWidth="1"/>
    <col min="44" max="44" width="0" style="7" hidden="1" customWidth="1"/>
    <col min="45" max="45" width="12.453125" style="7" hidden="1" customWidth="1"/>
    <col min="46" max="47" width="10.7265625" style="7" hidden="1" customWidth="1"/>
    <col min="48" max="48" width="1.81640625" style="7" hidden="1" customWidth="1"/>
    <col min="49" max="49" width="2" style="7" customWidth="1"/>
    <col min="50" max="50" width="12.90625" style="1" customWidth="1"/>
    <col min="51" max="51" width="12.08984375" style="1" customWidth="1"/>
    <col min="52" max="256" width="11.453125" style="1"/>
    <col min="257" max="257" width="4.453125" style="1" customWidth="1"/>
    <col min="258" max="258" width="26.26953125" style="1" customWidth="1"/>
    <col min="259" max="259" width="8.26953125" style="1" customWidth="1"/>
    <col min="260" max="260" width="10.26953125" style="1" customWidth="1"/>
    <col min="261" max="261" width="11.1796875" style="1" customWidth="1"/>
    <col min="262" max="262" width="8.453125" style="1" customWidth="1"/>
    <col min="263" max="263" width="10.1796875" style="1" customWidth="1"/>
    <col min="264" max="264" width="10.54296875" style="1" customWidth="1"/>
    <col min="265" max="265" width="1.453125" style="1" customWidth="1"/>
    <col min="266" max="304" width="0" style="1" hidden="1" customWidth="1"/>
    <col min="305" max="305" width="2" style="1" customWidth="1"/>
    <col min="306" max="512" width="11.453125" style="1"/>
    <col min="513" max="513" width="4.453125" style="1" customWidth="1"/>
    <col min="514" max="514" width="26.26953125" style="1" customWidth="1"/>
    <col min="515" max="515" width="8.26953125" style="1" customWidth="1"/>
    <col min="516" max="516" width="10.26953125" style="1" customWidth="1"/>
    <col min="517" max="517" width="11.1796875" style="1" customWidth="1"/>
    <col min="518" max="518" width="8.453125" style="1" customWidth="1"/>
    <col min="519" max="519" width="10.1796875" style="1" customWidth="1"/>
    <col min="520" max="520" width="10.54296875" style="1" customWidth="1"/>
    <col min="521" max="521" width="1.453125" style="1" customWidth="1"/>
    <col min="522" max="560" width="0" style="1" hidden="1" customWidth="1"/>
    <col min="561" max="561" width="2" style="1" customWidth="1"/>
    <col min="562" max="768" width="11.453125" style="1"/>
    <col min="769" max="769" width="4.453125" style="1" customWidth="1"/>
    <col min="770" max="770" width="26.26953125" style="1" customWidth="1"/>
    <col min="771" max="771" width="8.26953125" style="1" customWidth="1"/>
    <col min="772" max="772" width="10.26953125" style="1" customWidth="1"/>
    <col min="773" max="773" width="11.1796875" style="1" customWidth="1"/>
    <col min="774" max="774" width="8.453125" style="1" customWidth="1"/>
    <col min="775" max="775" width="10.1796875" style="1" customWidth="1"/>
    <col min="776" max="776" width="10.54296875" style="1" customWidth="1"/>
    <col min="777" max="777" width="1.453125" style="1" customWidth="1"/>
    <col min="778" max="816" width="0" style="1" hidden="1" customWidth="1"/>
    <col min="817" max="817" width="2" style="1" customWidth="1"/>
    <col min="818" max="1024" width="11.453125" style="1"/>
    <col min="1025" max="1025" width="4.453125" style="1" customWidth="1"/>
    <col min="1026" max="1026" width="26.26953125" style="1" customWidth="1"/>
    <col min="1027" max="1027" width="8.26953125" style="1" customWidth="1"/>
    <col min="1028" max="1028" width="10.26953125" style="1" customWidth="1"/>
    <col min="1029" max="1029" width="11.1796875" style="1" customWidth="1"/>
    <col min="1030" max="1030" width="8.453125" style="1" customWidth="1"/>
    <col min="1031" max="1031" width="10.1796875" style="1" customWidth="1"/>
    <col min="1032" max="1032" width="10.54296875" style="1" customWidth="1"/>
    <col min="1033" max="1033" width="1.453125" style="1" customWidth="1"/>
    <col min="1034" max="1072" width="0" style="1" hidden="1" customWidth="1"/>
    <col min="1073" max="1073" width="2" style="1" customWidth="1"/>
    <col min="1074" max="1280" width="11.453125" style="1"/>
    <col min="1281" max="1281" width="4.453125" style="1" customWidth="1"/>
    <col min="1282" max="1282" width="26.26953125" style="1" customWidth="1"/>
    <col min="1283" max="1283" width="8.26953125" style="1" customWidth="1"/>
    <col min="1284" max="1284" width="10.26953125" style="1" customWidth="1"/>
    <col min="1285" max="1285" width="11.1796875" style="1" customWidth="1"/>
    <col min="1286" max="1286" width="8.453125" style="1" customWidth="1"/>
    <col min="1287" max="1287" width="10.1796875" style="1" customWidth="1"/>
    <col min="1288" max="1288" width="10.54296875" style="1" customWidth="1"/>
    <col min="1289" max="1289" width="1.453125" style="1" customWidth="1"/>
    <col min="1290" max="1328" width="0" style="1" hidden="1" customWidth="1"/>
    <col min="1329" max="1329" width="2" style="1" customWidth="1"/>
    <col min="1330" max="1536" width="11.453125" style="1"/>
    <col min="1537" max="1537" width="4.453125" style="1" customWidth="1"/>
    <col min="1538" max="1538" width="26.26953125" style="1" customWidth="1"/>
    <col min="1539" max="1539" width="8.26953125" style="1" customWidth="1"/>
    <col min="1540" max="1540" width="10.26953125" style="1" customWidth="1"/>
    <col min="1541" max="1541" width="11.1796875" style="1" customWidth="1"/>
    <col min="1542" max="1542" width="8.453125" style="1" customWidth="1"/>
    <col min="1543" max="1543" width="10.1796875" style="1" customWidth="1"/>
    <col min="1544" max="1544" width="10.54296875" style="1" customWidth="1"/>
    <col min="1545" max="1545" width="1.453125" style="1" customWidth="1"/>
    <col min="1546" max="1584" width="0" style="1" hidden="1" customWidth="1"/>
    <col min="1585" max="1585" width="2" style="1" customWidth="1"/>
    <col min="1586" max="1792" width="11.453125" style="1"/>
    <col min="1793" max="1793" width="4.453125" style="1" customWidth="1"/>
    <col min="1794" max="1794" width="26.26953125" style="1" customWidth="1"/>
    <col min="1795" max="1795" width="8.26953125" style="1" customWidth="1"/>
    <col min="1796" max="1796" width="10.26953125" style="1" customWidth="1"/>
    <col min="1797" max="1797" width="11.1796875" style="1" customWidth="1"/>
    <col min="1798" max="1798" width="8.453125" style="1" customWidth="1"/>
    <col min="1799" max="1799" width="10.1796875" style="1" customWidth="1"/>
    <col min="1800" max="1800" width="10.54296875" style="1" customWidth="1"/>
    <col min="1801" max="1801" width="1.453125" style="1" customWidth="1"/>
    <col min="1802" max="1840" width="0" style="1" hidden="1" customWidth="1"/>
    <col min="1841" max="1841" width="2" style="1" customWidth="1"/>
    <col min="1842" max="2048" width="11.453125" style="1"/>
    <col min="2049" max="2049" width="4.453125" style="1" customWidth="1"/>
    <col min="2050" max="2050" width="26.26953125" style="1" customWidth="1"/>
    <col min="2051" max="2051" width="8.26953125" style="1" customWidth="1"/>
    <col min="2052" max="2052" width="10.26953125" style="1" customWidth="1"/>
    <col min="2053" max="2053" width="11.1796875" style="1" customWidth="1"/>
    <col min="2054" max="2054" width="8.453125" style="1" customWidth="1"/>
    <col min="2055" max="2055" width="10.1796875" style="1" customWidth="1"/>
    <col min="2056" max="2056" width="10.54296875" style="1" customWidth="1"/>
    <col min="2057" max="2057" width="1.453125" style="1" customWidth="1"/>
    <col min="2058" max="2096" width="0" style="1" hidden="1" customWidth="1"/>
    <col min="2097" max="2097" width="2" style="1" customWidth="1"/>
    <col min="2098" max="2304" width="11.453125" style="1"/>
    <col min="2305" max="2305" width="4.453125" style="1" customWidth="1"/>
    <col min="2306" max="2306" width="26.26953125" style="1" customWidth="1"/>
    <col min="2307" max="2307" width="8.26953125" style="1" customWidth="1"/>
    <col min="2308" max="2308" width="10.26953125" style="1" customWidth="1"/>
    <col min="2309" max="2309" width="11.1796875" style="1" customWidth="1"/>
    <col min="2310" max="2310" width="8.453125" style="1" customWidth="1"/>
    <col min="2311" max="2311" width="10.1796875" style="1" customWidth="1"/>
    <col min="2312" max="2312" width="10.54296875" style="1" customWidth="1"/>
    <col min="2313" max="2313" width="1.453125" style="1" customWidth="1"/>
    <col min="2314" max="2352" width="0" style="1" hidden="1" customWidth="1"/>
    <col min="2353" max="2353" width="2" style="1" customWidth="1"/>
    <col min="2354" max="2560" width="11.453125" style="1"/>
    <col min="2561" max="2561" width="4.453125" style="1" customWidth="1"/>
    <col min="2562" max="2562" width="26.26953125" style="1" customWidth="1"/>
    <col min="2563" max="2563" width="8.26953125" style="1" customWidth="1"/>
    <col min="2564" max="2564" width="10.26953125" style="1" customWidth="1"/>
    <col min="2565" max="2565" width="11.1796875" style="1" customWidth="1"/>
    <col min="2566" max="2566" width="8.453125" style="1" customWidth="1"/>
    <col min="2567" max="2567" width="10.1796875" style="1" customWidth="1"/>
    <col min="2568" max="2568" width="10.54296875" style="1" customWidth="1"/>
    <col min="2569" max="2569" width="1.453125" style="1" customWidth="1"/>
    <col min="2570" max="2608" width="0" style="1" hidden="1" customWidth="1"/>
    <col min="2609" max="2609" width="2" style="1" customWidth="1"/>
    <col min="2610" max="2816" width="11.453125" style="1"/>
    <col min="2817" max="2817" width="4.453125" style="1" customWidth="1"/>
    <col min="2818" max="2818" width="26.26953125" style="1" customWidth="1"/>
    <col min="2819" max="2819" width="8.26953125" style="1" customWidth="1"/>
    <col min="2820" max="2820" width="10.26953125" style="1" customWidth="1"/>
    <col min="2821" max="2821" width="11.1796875" style="1" customWidth="1"/>
    <col min="2822" max="2822" width="8.453125" style="1" customWidth="1"/>
    <col min="2823" max="2823" width="10.1796875" style="1" customWidth="1"/>
    <col min="2824" max="2824" width="10.54296875" style="1" customWidth="1"/>
    <col min="2825" max="2825" width="1.453125" style="1" customWidth="1"/>
    <col min="2826" max="2864" width="0" style="1" hidden="1" customWidth="1"/>
    <col min="2865" max="2865" width="2" style="1" customWidth="1"/>
    <col min="2866" max="3072" width="11.453125" style="1"/>
    <col min="3073" max="3073" width="4.453125" style="1" customWidth="1"/>
    <col min="3074" max="3074" width="26.26953125" style="1" customWidth="1"/>
    <col min="3075" max="3075" width="8.26953125" style="1" customWidth="1"/>
    <col min="3076" max="3076" width="10.26953125" style="1" customWidth="1"/>
    <col min="3077" max="3077" width="11.1796875" style="1" customWidth="1"/>
    <col min="3078" max="3078" width="8.453125" style="1" customWidth="1"/>
    <col min="3079" max="3079" width="10.1796875" style="1" customWidth="1"/>
    <col min="3080" max="3080" width="10.54296875" style="1" customWidth="1"/>
    <col min="3081" max="3081" width="1.453125" style="1" customWidth="1"/>
    <col min="3082" max="3120" width="0" style="1" hidden="1" customWidth="1"/>
    <col min="3121" max="3121" width="2" style="1" customWidth="1"/>
    <col min="3122" max="3328" width="11.453125" style="1"/>
    <col min="3329" max="3329" width="4.453125" style="1" customWidth="1"/>
    <col min="3330" max="3330" width="26.26953125" style="1" customWidth="1"/>
    <col min="3331" max="3331" width="8.26953125" style="1" customWidth="1"/>
    <col min="3332" max="3332" width="10.26953125" style="1" customWidth="1"/>
    <col min="3333" max="3333" width="11.1796875" style="1" customWidth="1"/>
    <col min="3334" max="3334" width="8.453125" style="1" customWidth="1"/>
    <col min="3335" max="3335" width="10.1796875" style="1" customWidth="1"/>
    <col min="3336" max="3336" width="10.54296875" style="1" customWidth="1"/>
    <col min="3337" max="3337" width="1.453125" style="1" customWidth="1"/>
    <col min="3338" max="3376" width="0" style="1" hidden="1" customWidth="1"/>
    <col min="3377" max="3377" width="2" style="1" customWidth="1"/>
    <col min="3378" max="3584" width="11.453125" style="1"/>
    <col min="3585" max="3585" width="4.453125" style="1" customWidth="1"/>
    <col min="3586" max="3586" width="26.26953125" style="1" customWidth="1"/>
    <col min="3587" max="3587" width="8.26953125" style="1" customWidth="1"/>
    <col min="3588" max="3588" width="10.26953125" style="1" customWidth="1"/>
    <col min="3589" max="3589" width="11.1796875" style="1" customWidth="1"/>
    <col min="3590" max="3590" width="8.453125" style="1" customWidth="1"/>
    <col min="3591" max="3591" width="10.1796875" style="1" customWidth="1"/>
    <col min="3592" max="3592" width="10.54296875" style="1" customWidth="1"/>
    <col min="3593" max="3593" width="1.453125" style="1" customWidth="1"/>
    <col min="3594" max="3632" width="0" style="1" hidden="1" customWidth="1"/>
    <col min="3633" max="3633" width="2" style="1" customWidth="1"/>
    <col min="3634" max="3840" width="11.453125" style="1"/>
    <col min="3841" max="3841" width="4.453125" style="1" customWidth="1"/>
    <col min="3842" max="3842" width="26.26953125" style="1" customWidth="1"/>
    <col min="3843" max="3843" width="8.26953125" style="1" customWidth="1"/>
    <col min="3844" max="3844" width="10.26953125" style="1" customWidth="1"/>
    <col min="3845" max="3845" width="11.1796875" style="1" customWidth="1"/>
    <col min="3846" max="3846" width="8.453125" style="1" customWidth="1"/>
    <col min="3847" max="3847" width="10.1796875" style="1" customWidth="1"/>
    <col min="3848" max="3848" width="10.54296875" style="1" customWidth="1"/>
    <col min="3849" max="3849" width="1.453125" style="1" customWidth="1"/>
    <col min="3850" max="3888" width="0" style="1" hidden="1" customWidth="1"/>
    <col min="3889" max="3889" width="2" style="1" customWidth="1"/>
    <col min="3890" max="4096" width="11.453125" style="1"/>
    <col min="4097" max="4097" width="4.453125" style="1" customWidth="1"/>
    <col min="4098" max="4098" width="26.26953125" style="1" customWidth="1"/>
    <col min="4099" max="4099" width="8.26953125" style="1" customWidth="1"/>
    <col min="4100" max="4100" width="10.26953125" style="1" customWidth="1"/>
    <col min="4101" max="4101" width="11.1796875" style="1" customWidth="1"/>
    <col min="4102" max="4102" width="8.453125" style="1" customWidth="1"/>
    <col min="4103" max="4103" width="10.1796875" style="1" customWidth="1"/>
    <col min="4104" max="4104" width="10.54296875" style="1" customWidth="1"/>
    <col min="4105" max="4105" width="1.453125" style="1" customWidth="1"/>
    <col min="4106" max="4144" width="0" style="1" hidden="1" customWidth="1"/>
    <col min="4145" max="4145" width="2" style="1" customWidth="1"/>
    <col min="4146" max="4352" width="11.453125" style="1"/>
    <col min="4353" max="4353" width="4.453125" style="1" customWidth="1"/>
    <col min="4354" max="4354" width="26.26953125" style="1" customWidth="1"/>
    <col min="4355" max="4355" width="8.26953125" style="1" customWidth="1"/>
    <col min="4356" max="4356" width="10.26953125" style="1" customWidth="1"/>
    <col min="4357" max="4357" width="11.1796875" style="1" customWidth="1"/>
    <col min="4358" max="4358" width="8.453125" style="1" customWidth="1"/>
    <col min="4359" max="4359" width="10.1796875" style="1" customWidth="1"/>
    <col min="4360" max="4360" width="10.54296875" style="1" customWidth="1"/>
    <col min="4361" max="4361" width="1.453125" style="1" customWidth="1"/>
    <col min="4362" max="4400" width="0" style="1" hidden="1" customWidth="1"/>
    <col min="4401" max="4401" width="2" style="1" customWidth="1"/>
    <col min="4402" max="4608" width="11.453125" style="1"/>
    <col min="4609" max="4609" width="4.453125" style="1" customWidth="1"/>
    <col min="4610" max="4610" width="26.26953125" style="1" customWidth="1"/>
    <col min="4611" max="4611" width="8.26953125" style="1" customWidth="1"/>
    <col min="4612" max="4612" width="10.26953125" style="1" customWidth="1"/>
    <col min="4613" max="4613" width="11.1796875" style="1" customWidth="1"/>
    <col min="4614" max="4614" width="8.453125" style="1" customWidth="1"/>
    <col min="4615" max="4615" width="10.1796875" style="1" customWidth="1"/>
    <col min="4616" max="4616" width="10.54296875" style="1" customWidth="1"/>
    <col min="4617" max="4617" width="1.453125" style="1" customWidth="1"/>
    <col min="4618" max="4656" width="0" style="1" hidden="1" customWidth="1"/>
    <col min="4657" max="4657" width="2" style="1" customWidth="1"/>
    <col min="4658" max="4864" width="11.453125" style="1"/>
    <col min="4865" max="4865" width="4.453125" style="1" customWidth="1"/>
    <col min="4866" max="4866" width="26.26953125" style="1" customWidth="1"/>
    <col min="4867" max="4867" width="8.26953125" style="1" customWidth="1"/>
    <col min="4868" max="4868" width="10.26953125" style="1" customWidth="1"/>
    <col min="4869" max="4869" width="11.1796875" style="1" customWidth="1"/>
    <col min="4870" max="4870" width="8.453125" style="1" customWidth="1"/>
    <col min="4871" max="4871" width="10.1796875" style="1" customWidth="1"/>
    <col min="4872" max="4872" width="10.54296875" style="1" customWidth="1"/>
    <col min="4873" max="4873" width="1.453125" style="1" customWidth="1"/>
    <col min="4874" max="4912" width="0" style="1" hidden="1" customWidth="1"/>
    <col min="4913" max="4913" width="2" style="1" customWidth="1"/>
    <col min="4914" max="5120" width="11.453125" style="1"/>
    <col min="5121" max="5121" width="4.453125" style="1" customWidth="1"/>
    <col min="5122" max="5122" width="26.26953125" style="1" customWidth="1"/>
    <col min="5123" max="5123" width="8.26953125" style="1" customWidth="1"/>
    <col min="5124" max="5124" width="10.26953125" style="1" customWidth="1"/>
    <col min="5125" max="5125" width="11.1796875" style="1" customWidth="1"/>
    <col min="5126" max="5126" width="8.453125" style="1" customWidth="1"/>
    <col min="5127" max="5127" width="10.1796875" style="1" customWidth="1"/>
    <col min="5128" max="5128" width="10.54296875" style="1" customWidth="1"/>
    <col min="5129" max="5129" width="1.453125" style="1" customWidth="1"/>
    <col min="5130" max="5168" width="0" style="1" hidden="1" customWidth="1"/>
    <col min="5169" max="5169" width="2" style="1" customWidth="1"/>
    <col min="5170" max="5376" width="11.453125" style="1"/>
    <col min="5377" max="5377" width="4.453125" style="1" customWidth="1"/>
    <col min="5378" max="5378" width="26.26953125" style="1" customWidth="1"/>
    <col min="5379" max="5379" width="8.26953125" style="1" customWidth="1"/>
    <col min="5380" max="5380" width="10.26953125" style="1" customWidth="1"/>
    <col min="5381" max="5381" width="11.1796875" style="1" customWidth="1"/>
    <col min="5382" max="5382" width="8.453125" style="1" customWidth="1"/>
    <col min="5383" max="5383" width="10.1796875" style="1" customWidth="1"/>
    <col min="5384" max="5384" width="10.54296875" style="1" customWidth="1"/>
    <col min="5385" max="5385" width="1.453125" style="1" customWidth="1"/>
    <col min="5386" max="5424" width="0" style="1" hidden="1" customWidth="1"/>
    <col min="5425" max="5425" width="2" style="1" customWidth="1"/>
    <col min="5426" max="5632" width="11.453125" style="1"/>
    <col min="5633" max="5633" width="4.453125" style="1" customWidth="1"/>
    <col min="5634" max="5634" width="26.26953125" style="1" customWidth="1"/>
    <col min="5635" max="5635" width="8.26953125" style="1" customWidth="1"/>
    <col min="5636" max="5636" width="10.26953125" style="1" customWidth="1"/>
    <col min="5637" max="5637" width="11.1796875" style="1" customWidth="1"/>
    <col min="5638" max="5638" width="8.453125" style="1" customWidth="1"/>
    <col min="5639" max="5639" width="10.1796875" style="1" customWidth="1"/>
    <col min="5640" max="5640" width="10.54296875" style="1" customWidth="1"/>
    <col min="5641" max="5641" width="1.453125" style="1" customWidth="1"/>
    <col min="5642" max="5680" width="0" style="1" hidden="1" customWidth="1"/>
    <col min="5681" max="5681" width="2" style="1" customWidth="1"/>
    <col min="5682" max="5888" width="11.453125" style="1"/>
    <col min="5889" max="5889" width="4.453125" style="1" customWidth="1"/>
    <col min="5890" max="5890" width="26.26953125" style="1" customWidth="1"/>
    <col min="5891" max="5891" width="8.26953125" style="1" customWidth="1"/>
    <col min="5892" max="5892" width="10.26953125" style="1" customWidth="1"/>
    <col min="5893" max="5893" width="11.1796875" style="1" customWidth="1"/>
    <col min="5894" max="5894" width="8.453125" style="1" customWidth="1"/>
    <col min="5895" max="5895" width="10.1796875" style="1" customWidth="1"/>
    <col min="5896" max="5896" width="10.54296875" style="1" customWidth="1"/>
    <col min="5897" max="5897" width="1.453125" style="1" customWidth="1"/>
    <col min="5898" max="5936" width="0" style="1" hidden="1" customWidth="1"/>
    <col min="5937" max="5937" width="2" style="1" customWidth="1"/>
    <col min="5938" max="6144" width="11.453125" style="1"/>
    <col min="6145" max="6145" width="4.453125" style="1" customWidth="1"/>
    <col min="6146" max="6146" width="26.26953125" style="1" customWidth="1"/>
    <col min="6147" max="6147" width="8.26953125" style="1" customWidth="1"/>
    <col min="6148" max="6148" width="10.26953125" style="1" customWidth="1"/>
    <col min="6149" max="6149" width="11.1796875" style="1" customWidth="1"/>
    <col min="6150" max="6150" width="8.453125" style="1" customWidth="1"/>
    <col min="6151" max="6151" width="10.1796875" style="1" customWidth="1"/>
    <col min="6152" max="6152" width="10.54296875" style="1" customWidth="1"/>
    <col min="6153" max="6153" width="1.453125" style="1" customWidth="1"/>
    <col min="6154" max="6192" width="0" style="1" hidden="1" customWidth="1"/>
    <col min="6193" max="6193" width="2" style="1" customWidth="1"/>
    <col min="6194" max="6400" width="11.453125" style="1"/>
    <col min="6401" max="6401" width="4.453125" style="1" customWidth="1"/>
    <col min="6402" max="6402" width="26.26953125" style="1" customWidth="1"/>
    <col min="6403" max="6403" width="8.26953125" style="1" customWidth="1"/>
    <col min="6404" max="6404" width="10.26953125" style="1" customWidth="1"/>
    <col min="6405" max="6405" width="11.1796875" style="1" customWidth="1"/>
    <col min="6406" max="6406" width="8.453125" style="1" customWidth="1"/>
    <col min="6407" max="6407" width="10.1796875" style="1" customWidth="1"/>
    <col min="6408" max="6408" width="10.54296875" style="1" customWidth="1"/>
    <col min="6409" max="6409" width="1.453125" style="1" customWidth="1"/>
    <col min="6410" max="6448" width="0" style="1" hidden="1" customWidth="1"/>
    <col min="6449" max="6449" width="2" style="1" customWidth="1"/>
    <col min="6450" max="6656" width="11.453125" style="1"/>
    <col min="6657" max="6657" width="4.453125" style="1" customWidth="1"/>
    <col min="6658" max="6658" width="26.26953125" style="1" customWidth="1"/>
    <col min="6659" max="6659" width="8.26953125" style="1" customWidth="1"/>
    <col min="6660" max="6660" width="10.26953125" style="1" customWidth="1"/>
    <col min="6661" max="6661" width="11.1796875" style="1" customWidth="1"/>
    <col min="6662" max="6662" width="8.453125" style="1" customWidth="1"/>
    <col min="6663" max="6663" width="10.1796875" style="1" customWidth="1"/>
    <col min="6664" max="6664" width="10.54296875" style="1" customWidth="1"/>
    <col min="6665" max="6665" width="1.453125" style="1" customWidth="1"/>
    <col min="6666" max="6704" width="0" style="1" hidden="1" customWidth="1"/>
    <col min="6705" max="6705" width="2" style="1" customWidth="1"/>
    <col min="6706" max="6912" width="11.453125" style="1"/>
    <col min="6913" max="6913" width="4.453125" style="1" customWidth="1"/>
    <col min="6914" max="6914" width="26.26953125" style="1" customWidth="1"/>
    <col min="6915" max="6915" width="8.26953125" style="1" customWidth="1"/>
    <col min="6916" max="6916" width="10.26953125" style="1" customWidth="1"/>
    <col min="6917" max="6917" width="11.1796875" style="1" customWidth="1"/>
    <col min="6918" max="6918" width="8.453125" style="1" customWidth="1"/>
    <col min="6919" max="6919" width="10.1796875" style="1" customWidth="1"/>
    <col min="6920" max="6920" width="10.54296875" style="1" customWidth="1"/>
    <col min="6921" max="6921" width="1.453125" style="1" customWidth="1"/>
    <col min="6922" max="6960" width="0" style="1" hidden="1" customWidth="1"/>
    <col min="6961" max="6961" width="2" style="1" customWidth="1"/>
    <col min="6962" max="7168" width="11.453125" style="1"/>
    <col min="7169" max="7169" width="4.453125" style="1" customWidth="1"/>
    <col min="7170" max="7170" width="26.26953125" style="1" customWidth="1"/>
    <col min="7171" max="7171" width="8.26953125" style="1" customWidth="1"/>
    <col min="7172" max="7172" width="10.26953125" style="1" customWidth="1"/>
    <col min="7173" max="7173" width="11.1796875" style="1" customWidth="1"/>
    <col min="7174" max="7174" width="8.453125" style="1" customWidth="1"/>
    <col min="7175" max="7175" width="10.1796875" style="1" customWidth="1"/>
    <col min="7176" max="7176" width="10.54296875" style="1" customWidth="1"/>
    <col min="7177" max="7177" width="1.453125" style="1" customWidth="1"/>
    <col min="7178" max="7216" width="0" style="1" hidden="1" customWidth="1"/>
    <col min="7217" max="7217" width="2" style="1" customWidth="1"/>
    <col min="7218" max="7424" width="11.453125" style="1"/>
    <col min="7425" max="7425" width="4.453125" style="1" customWidth="1"/>
    <col min="7426" max="7426" width="26.26953125" style="1" customWidth="1"/>
    <col min="7427" max="7427" width="8.26953125" style="1" customWidth="1"/>
    <col min="7428" max="7428" width="10.26953125" style="1" customWidth="1"/>
    <col min="7429" max="7429" width="11.1796875" style="1" customWidth="1"/>
    <col min="7430" max="7430" width="8.453125" style="1" customWidth="1"/>
    <col min="7431" max="7431" width="10.1796875" style="1" customWidth="1"/>
    <col min="7432" max="7432" width="10.54296875" style="1" customWidth="1"/>
    <col min="7433" max="7433" width="1.453125" style="1" customWidth="1"/>
    <col min="7434" max="7472" width="0" style="1" hidden="1" customWidth="1"/>
    <col min="7473" max="7473" width="2" style="1" customWidth="1"/>
    <col min="7474" max="7680" width="11.453125" style="1"/>
    <col min="7681" max="7681" width="4.453125" style="1" customWidth="1"/>
    <col min="7682" max="7682" width="26.26953125" style="1" customWidth="1"/>
    <col min="7683" max="7683" width="8.26953125" style="1" customWidth="1"/>
    <col min="7684" max="7684" width="10.26953125" style="1" customWidth="1"/>
    <col min="7685" max="7685" width="11.1796875" style="1" customWidth="1"/>
    <col min="7686" max="7686" width="8.453125" style="1" customWidth="1"/>
    <col min="7687" max="7687" width="10.1796875" style="1" customWidth="1"/>
    <col min="7688" max="7688" width="10.54296875" style="1" customWidth="1"/>
    <col min="7689" max="7689" width="1.453125" style="1" customWidth="1"/>
    <col min="7690" max="7728" width="0" style="1" hidden="1" customWidth="1"/>
    <col min="7729" max="7729" width="2" style="1" customWidth="1"/>
    <col min="7730" max="7936" width="11.453125" style="1"/>
    <col min="7937" max="7937" width="4.453125" style="1" customWidth="1"/>
    <col min="7938" max="7938" width="26.26953125" style="1" customWidth="1"/>
    <col min="7939" max="7939" width="8.26953125" style="1" customWidth="1"/>
    <col min="7940" max="7940" width="10.26953125" style="1" customWidth="1"/>
    <col min="7941" max="7941" width="11.1796875" style="1" customWidth="1"/>
    <col min="7942" max="7942" width="8.453125" style="1" customWidth="1"/>
    <col min="7943" max="7943" width="10.1796875" style="1" customWidth="1"/>
    <col min="7944" max="7944" width="10.54296875" style="1" customWidth="1"/>
    <col min="7945" max="7945" width="1.453125" style="1" customWidth="1"/>
    <col min="7946" max="7984" width="0" style="1" hidden="1" customWidth="1"/>
    <col min="7985" max="7985" width="2" style="1" customWidth="1"/>
    <col min="7986" max="8192" width="11.453125" style="1"/>
    <col min="8193" max="8193" width="4.453125" style="1" customWidth="1"/>
    <col min="8194" max="8194" width="26.26953125" style="1" customWidth="1"/>
    <col min="8195" max="8195" width="8.26953125" style="1" customWidth="1"/>
    <col min="8196" max="8196" width="10.26953125" style="1" customWidth="1"/>
    <col min="8197" max="8197" width="11.1796875" style="1" customWidth="1"/>
    <col min="8198" max="8198" width="8.453125" style="1" customWidth="1"/>
    <col min="8199" max="8199" width="10.1796875" style="1" customWidth="1"/>
    <col min="8200" max="8200" width="10.54296875" style="1" customWidth="1"/>
    <col min="8201" max="8201" width="1.453125" style="1" customWidth="1"/>
    <col min="8202" max="8240" width="0" style="1" hidden="1" customWidth="1"/>
    <col min="8241" max="8241" width="2" style="1" customWidth="1"/>
    <col min="8242" max="8448" width="11.453125" style="1"/>
    <col min="8449" max="8449" width="4.453125" style="1" customWidth="1"/>
    <col min="8450" max="8450" width="26.26953125" style="1" customWidth="1"/>
    <col min="8451" max="8451" width="8.26953125" style="1" customWidth="1"/>
    <col min="8452" max="8452" width="10.26953125" style="1" customWidth="1"/>
    <col min="8453" max="8453" width="11.1796875" style="1" customWidth="1"/>
    <col min="8454" max="8454" width="8.453125" style="1" customWidth="1"/>
    <col min="8455" max="8455" width="10.1796875" style="1" customWidth="1"/>
    <col min="8456" max="8456" width="10.54296875" style="1" customWidth="1"/>
    <col min="8457" max="8457" width="1.453125" style="1" customWidth="1"/>
    <col min="8458" max="8496" width="0" style="1" hidden="1" customWidth="1"/>
    <col min="8497" max="8497" width="2" style="1" customWidth="1"/>
    <col min="8498" max="8704" width="11.453125" style="1"/>
    <col min="8705" max="8705" width="4.453125" style="1" customWidth="1"/>
    <col min="8706" max="8706" width="26.26953125" style="1" customWidth="1"/>
    <col min="8707" max="8707" width="8.26953125" style="1" customWidth="1"/>
    <col min="8708" max="8708" width="10.26953125" style="1" customWidth="1"/>
    <col min="8709" max="8709" width="11.1796875" style="1" customWidth="1"/>
    <col min="8710" max="8710" width="8.453125" style="1" customWidth="1"/>
    <col min="8711" max="8711" width="10.1796875" style="1" customWidth="1"/>
    <col min="8712" max="8712" width="10.54296875" style="1" customWidth="1"/>
    <col min="8713" max="8713" width="1.453125" style="1" customWidth="1"/>
    <col min="8714" max="8752" width="0" style="1" hidden="1" customWidth="1"/>
    <col min="8753" max="8753" width="2" style="1" customWidth="1"/>
    <col min="8754" max="8960" width="11.453125" style="1"/>
    <col min="8961" max="8961" width="4.453125" style="1" customWidth="1"/>
    <col min="8962" max="8962" width="26.26953125" style="1" customWidth="1"/>
    <col min="8963" max="8963" width="8.26953125" style="1" customWidth="1"/>
    <col min="8964" max="8964" width="10.26953125" style="1" customWidth="1"/>
    <col min="8965" max="8965" width="11.1796875" style="1" customWidth="1"/>
    <col min="8966" max="8966" width="8.453125" style="1" customWidth="1"/>
    <col min="8967" max="8967" width="10.1796875" style="1" customWidth="1"/>
    <col min="8968" max="8968" width="10.54296875" style="1" customWidth="1"/>
    <col min="8969" max="8969" width="1.453125" style="1" customWidth="1"/>
    <col min="8970" max="9008" width="0" style="1" hidden="1" customWidth="1"/>
    <col min="9009" max="9009" width="2" style="1" customWidth="1"/>
    <col min="9010" max="9216" width="11.453125" style="1"/>
    <col min="9217" max="9217" width="4.453125" style="1" customWidth="1"/>
    <col min="9218" max="9218" width="26.26953125" style="1" customWidth="1"/>
    <col min="9219" max="9219" width="8.26953125" style="1" customWidth="1"/>
    <col min="9220" max="9220" width="10.26953125" style="1" customWidth="1"/>
    <col min="9221" max="9221" width="11.1796875" style="1" customWidth="1"/>
    <col min="9222" max="9222" width="8.453125" style="1" customWidth="1"/>
    <col min="9223" max="9223" width="10.1796875" style="1" customWidth="1"/>
    <col min="9224" max="9224" width="10.54296875" style="1" customWidth="1"/>
    <col min="9225" max="9225" width="1.453125" style="1" customWidth="1"/>
    <col min="9226" max="9264" width="0" style="1" hidden="1" customWidth="1"/>
    <col min="9265" max="9265" width="2" style="1" customWidth="1"/>
    <col min="9266" max="9472" width="11.453125" style="1"/>
    <col min="9473" max="9473" width="4.453125" style="1" customWidth="1"/>
    <col min="9474" max="9474" width="26.26953125" style="1" customWidth="1"/>
    <col min="9475" max="9475" width="8.26953125" style="1" customWidth="1"/>
    <col min="9476" max="9476" width="10.26953125" style="1" customWidth="1"/>
    <col min="9477" max="9477" width="11.1796875" style="1" customWidth="1"/>
    <col min="9478" max="9478" width="8.453125" style="1" customWidth="1"/>
    <col min="9479" max="9479" width="10.1796875" style="1" customWidth="1"/>
    <col min="9480" max="9480" width="10.54296875" style="1" customWidth="1"/>
    <col min="9481" max="9481" width="1.453125" style="1" customWidth="1"/>
    <col min="9482" max="9520" width="0" style="1" hidden="1" customWidth="1"/>
    <col min="9521" max="9521" width="2" style="1" customWidth="1"/>
    <col min="9522" max="9728" width="11.453125" style="1"/>
    <col min="9729" max="9729" width="4.453125" style="1" customWidth="1"/>
    <col min="9730" max="9730" width="26.26953125" style="1" customWidth="1"/>
    <col min="9731" max="9731" width="8.26953125" style="1" customWidth="1"/>
    <col min="9732" max="9732" width="10.26953125" style="1" customWidth="1"/>
    <col min="9733" max="9733" width="11.1796875" style="1" customWidth="1"/>
    <col min="9734" max="9734" width="8.453125" style="1" customWidth="1"/>
    <col min="9735" max="9735" width="10.1796875" style="1" customWidth="1"/>
    <col min="9736" max="9736" width="10.54296875" style="1" customWidth="1"/>
    <col min="9737" max="9737" width="1.453125" style="1" customWidth="1"/>
    <col min="9738" max="9776" width="0" style="1" hidden="1" customWidth="1"/>
    <col min="9777" max="9777" width="2" style="1" customWidth="1"/>
    <col min="9778" max="9984" width="11.453125" style="1"/>
    <col min="9985" max="9985" width="4.453125" style="1" customWidth="1"/>
    <col min="9986" max="9986" width="26.26953125" style="1" customWidth="1"/>
    <col min="9987" max="9987" width="8.26953125" style="1" customWidth="1"/>
    <col min="9988" max="9988" width="10.26953125" style="1" customWidth="1"/>
    <col min="9989" max="9989" width="11.1796875" style="1" customWidth="1"/>
    <col min="9990" max="9990" width="8.453125" style="1" customWidth="1"/>
    <col min="9991" max="9991" width="10.1796875" style="1" customWidth="1"/>
    <col min="9992" max="9992" width="10.54296875" style="1" customWidth="1"/>
    <col min="9993" max="9993" width="1.453125" style="1" customWidth="1"/>
    <col min="9994" max="10032" width="0" style="1" hidden="1" customWidth="1"/>
    <col min="10033" max="10033" width="2" style="1" customWidth="1"/>
    <col min="10034" max="10240" width="11.453125" style="1"/>
    <col min="10241" max="10241" width="4.453125" style="1" customWidth="1"/>
    <col min="10242" max="10242" width="26.26953125" style="1" customWidth="1"/>
    <col min="10243" max="10243" width="8.26953125" style="1" customWidth="1"/>
    <col min="10244" max="10244" width="10.26953125" style="1" customWidth="1"/>
    <col min="10245" max="10245" width="11.1796875" style="1" customWidth="1"/>
    <col min="10246" max="10246" width="8.453125" style="1" customWidth="1"/>
    <col min="10247" max="10247" width="10.1796875" style="1" customWidth="1"/>
    <col min="10248" max="10248" width="10.54296875" style="1" customWidth="1"/>
    <col min="10249" max="10249" width="1.453125" style="1" customWidth="1"/>
    <col min="10250" max="10288" width="0" style="1" hidden="1" customWidth="1"/>
    <col min="10289" max="10289" width="2" style="1" customWidth="1"/>
    <col min="10290" max="10496" width="11.453125" style="1"/>
    <col min="10497" max="10497" width="4.453125" style="1" customWidth="1"/>
    <col min="10498" max="10498" width="26.26953125" style="1" customWidth="1"/>
    <col min="10499" max="10499" width="8.26953125" style="1" customWidth="1"/>
    <col min="10500" max="10500" width="10.26953125" style="1" customWidth="1"/>
    <col min="10501" max="10501" width="11.1796875" style="1" customWidth="1"/>
    <col min="10502" max="10502" width="8.453125" style="1" customWidth="1"/>
    <col min="10503" max="10503" width="10.1796875" style="1" customWidth="1"/>
    <col min="10504" max="10504" width="10.54296875" style="1" customWidth="1"/>
    <col min="10505" max="10505" width="1.453125" style="1" customWidth="1"/>
    <col min="10506" max="10544" width="0" style="1" hidden="1" customWidth="1"/>
    <col min="10545" max="10545" width="2" style="1" customWidth="1"/>
    <col min="10546" max="10752" width="11.453125" style="1"/>
    <col min="10753" max="10753" width="4.453125" style="1" customWidth="1"/>
    <col min="10754" max="10754" width="26.26953125" style="1" customWidth="1"/>
    <col min="10755" max="10755" width="8.26953125" style="1" customWidth="1"/>
    <col min="10756" max="10756" width="10.26953125" style="1" customWidth="1"/>
    <col min="10757" max="10757" width="11.1796875" style="1" customWidth="1"/>
    <col min="10758" max="10758" width="8.453125" style="1" customWidth="1"/>
    <col min="10759" max="10759" width="10.1796875" style="1" customWidth="1"/>
    <col min="10760" max="10760" width="10.54296875" style="1" customWidth="1"/>
    <col min="10761" max="10761" width="1.453125" style="1" customWidth="1"/>
    <col min="10762" max="10800" width="0" style="1" hidden="1" customWidth="1"/>
    <col min="10801" max="10801" width="2" style="1" customWidth="1"/>
    <col min="10802" max="11008" width="11.453125" style="1"/>
    <col min="11009" max="11009" width="4.453125" style="1" customWidth="1"/>
    <col min="11010" max="11010" width="26.26953125" style="1" customWidth="1"/>
    <col min="11011" max="11011" width="8.26953125" style="1" customWidth="1"/>
    <col min="11012" max="11012" width="10.26953125" style="1" customWidth="1"/>
    <col min="11013" max="11013" width="11.1796875" style="1" customWidth="1"/>
    <col min="11014" max="11014" width="8.453125" style="1" customWidth="1"/>
    <col min="11015" max="11015" width="10.1796875" style="1" customWidth="1"/>
    <col min="11016" max="11016" width="10.54296875" style="1" customWidth="1"/>
    <col min="11017" max="11017" width="1.453125" style="1" customWidth="1"/>
    <col min="11018" max="11056" width="0" style="1" hidden="1" customWidth="1"/>
    <col min="11057" max="11057" width="2" style="1" customWidth="1"/>
    <col min="11058" max="11264" width="11.453125" style="1"/>
    <col min="11265" max="11265" width="4.453125" style="1" customWidth="1"/>
    <col min="11266" max="11266" width="26.26953125" style="1" customWidth="1"/>
    <col min="11267" max="11267" width="8.26953125" style="1" customWidth="1"/>
    <col min="11268" max="11268" width="10.26953125" style="1" customWidth="1"/>
    <col min="11269" max="11269" width="11.1796875" style="1" customWidth="1"/>
    <col min="11270" max="11270" width="8.453125" style="1" customWidth="1"/>
    <col min="11271" max="11271" width="10.1796875" style="1" customWidth="1"/>
    <col min="11272" max="11272" width="10.54296875" style="1" customWidth="1"/>
    <col min="11273" max="11273" width="1.453125" style="1" customWidth="1"/>
    <col min="11274" max="11312" width="0" style="1" hidden="1" customWidth="1"/>
    <col min="11313" max="11313" width="2" style="1" customWidth="1"/>
    <col min="11314" max="11520" width="11.453125" style="1"/>
    <col min="11521" max="11521" width="4.453125" style="1" customWidth="1"/>
    <col min="11522" max="11522" width="26.26953125" style="1" customWidth="1"/>
    <col min="11523" max="11523" width="8.26953125" style="1" customWidth="1"/>
    <col min="11524" max="11524" width="10.26953125" style="1" customWidth="1"/>
    <col min="11525" max="11525" width="11.1796875" style="1" customWidth="1"/>
    <col min="11526" max="11526" width="8.453125" style="1" customWidth="1"/>
    <col min="11527" max="11527" width="10.1796875" style="1" customWidth="1"/>
    <col min="11528" max="11528" width="10.54296875" style="1" customWidth="1"/>
    <col min="11529" max="11529" width="1.453125" style="1" customWidth="1"/>
    <col min="11530" max="11568" width="0" style="1" hidden="1" customWidth="1"/>
    <col min="11569" max="11569" width="2" style="1" customWidth="1"/>
    <col min="11570" max="11776" width="11.453125" style="1"/>
    <col min="11777" max="11777" width="4.453125" style="1" customWidth="1"/>
    <col min="11778" max="11778" width="26.26953125" style="1" customWidth="1"/>
    <col min="11779" max="11779" width="8.26953125" style="1" customWidth="1"/>
    <col min="11780" max="11780" width="10.26953125" style="1" customWidth="1"/>
    <col min="11781" max="11781" width="11.1796875" style="1" customWidth="1"/>
    <col min="11782" max="11782" width="8.453125" style="1" customWidth="1"/>
    <col min="11783" max="11783" width="10.1796875" style="1" customWidth="1"/>
    <col min="11784" max="11784" width="10.54296875" style="1" customWidth="1"/>
    <col min="11785" max="11785" width="1.453125" style="1" customWidth="1"/>
    <col min="11786" max="11824" width="0" style="1" hidden="1" customWidth="1"/>
    <col min="11825" max="11825" width="2" style="1" customWidth="1"/>
    <col min="11826" max="12032" width="11.453125" style="1"/>
    <col min="12033" max="12033" width="4.453125" style="1" customWidth="1"/>
    <col min="12034" max="12034" width="26.26953125" style="1" customWidth="1"/>
    <col min="12035" max="12035" width="8.26953125" style="1" customWidth="1"/>
    <col min="12036" max="12036" width="10.26953125" style="1" customWidth="1"/>
    <col min="12037" max="12037" width="11.1796875" style="1" customWidth="1"/>
    <col min="12038" max="12038" width="8.453125" style="1" customWidth="1"/>
    <col min="12039" max="12039" width="10.1796875" style="1" customWidth="1"/>
    <col min="12040" max="12040" width="10.54296875" style="1" customWidth="1"/>
    <col min="12041" max="12041" width="1.453125" style="1" customWidth="1"/>
    <col min="12042" max="12080" width="0" style="1" hidden="1" customWidth="1"/>
    <col min="12081" max="12081" width="2" style="1" customWidth="1"/>
    <col min="12082" max="12288" width="11.453125" style="1"/>
    <col min="12289" max="12289" width="4.453125" style="1" customWidth="1"/>
    <col min="12290" max="12290" width="26.26953125" style="1" customWidth="1"/>
    <col min="12291" max="12291" width="8.26953125" style="1" customWidth="1"/>
    <col min="12292" max="12292" width="10.26953125" style="1" customWidth="1"/>
    <col min="12293" max="12293" width="11.1796875" style="1" customWidth="1"/>
    <col min="12294" max="12294" width="8.453125" style="1" customWidth="1"/>
    <col min="12295" max="12295" width="10.1796875" style="1" customWidth="1"/>
    <col min="12296" max="12296" width="10.54296875" style="1" customWidth="1"/>
    <col min="12297" max="12297" width="1.453125" style="1" customWidth="1"/>
    <col min="12298" max="12336" width="0" style="1" hidden="1" customWidth="1"/>
    <col min="12337" max="12337" width="2" style="1" customWidth="1"/>
    <col min="12338" max="12544" width="11.453125" style="1"/>
    <col min="12545" max="12545" width="4.453125" style="1" customWidth="1"/>
    <col min="12546" max="12546" width="26.26953125" style="1" customWidth="1"/>
    <col min="12547" max="12547" width="8.26953125" style="1" customWidth="1"/>
    <col min="12548" max="12548" width="10.26953125" style="1" customWidth="1"/>
    <col min="12549" max="12549" width="11.1796875" style="1" customWidth="1"/>
    <col min="12550" max="12550" width="8.453125" style="1" customWidth="1"/>
    <col min="12551" max="12551" width="10.1796875" style="1" customWidth="1"/>
    <col min="12552" max="12552" width="10.54296875" style="1" customWidth="1"/>
    <col min="12553" max="12553" width="1.453125" style="1" customWidth="1"/>
    <col min="12554" max="12592" width="0" style="1" hidden="1" customWidth="1"/>
    <col min="12593" max="12593" width="2" style="1" customWidth="1"/>
    <col min="12594" max="12800" width="11.453125" style="1"/>
    <col min="12801" max="12801" width="4.453125" style="1" customWidth="1"/>
    <col min="12802" max="12802" width="26.26953125" style="1" customWidth="1"/>
    <col min="12803" max="12803" width="8.26953125" style="1" customWidth="1"/>
    <col min="12804" max="12804" width="10.26953125" style="1" customWidth="1"/>
    <col min="12805" max="12805" width="11.1796875" style="1" customWidth="1"/>
    <col min="12806" max="12806" width="8.453125" style="1" customWidth="1"/>
    <col min="12807" max="12807" width="10.1796875" style="1" customWidth="1"/>
    <col min="12808" max="12808" width="10.54296875" style="1" customWidth="1"/>
    <col min="12809" max="12809" width="1.453125" style="1" customWidth="1"/>
    <col min="12810" max="12848" width="0" style="1" hidden="1" customWidth="1"/>
    <col min="12849" max="12849" width="2" style="1" customWidth="1"/>
    <col min="12850" max="13056" width="11.453125" style="1"/>
    <col min="13057" max="13057" width="4.453125" style="1" customWidth="1"/>
    <col min="13058" max="13058" width="26.26953125" style="1" customWidth="1"/>
    <col min="13059" max="13059" width="8.26953125" style="1" customWidth="1"/>
    <col min="13060" max="13060" width="10.26953125" style="1" customWidth="1"/>
    <col min="13061" max="13061" width="11.1796875" style="1" customWidth="1"/>
    <col min="13062" max="13062" width="8.453125" style="1" customWidth="1"/>
    <col min="13063" max="13063" width="10.1796875" style="1" customWidth="1"/>
    <col min="13064" max="13064" width="10.54296875" style="1" customWidth="1"/>
    <col min="13065" max="13065" width="1.453125" style="1" customWidth="1"/>
    <col min="13066" max="13104" width="0" style="1" hidden="1" customWidth="1"/>
    <col min="13105" max="13105" width="2" style="1" customWidth="1"/>
    <col min="13106" max="13312" width="11.453125" style="1"/>
    <col min="13313" max="13313" width="4.453125" style="1" customWidth="1"/>
    <col min="13314" max="13314" width="26.26953125" style="1" customWidth="1"/>
    <col min="13315" max="13315" width="8.26953125" style="1" customWidth="1"/>
    <col min="13316" max="13316" width="10.26953125" style="1" customWidth="1"/>
    <col min="13317" max="13317" width="11.1796875" style="1" customWidth="1"/>
    <col min="13318" max="13318" width="8.453125" style="1" customWidth="1"/>
    <col min="13319" max="13319" width="10.1796875" style="1" customWidth="1"/>
    <col min="13320" max="13320" width="10.54296875" style="1" customWidth="1"/>
    <col min="13321" max="13321" width="1.453125" style="1" customWidth="1"/>
    <col min="13322" max="13360" width="0" style="1" hidden="1" customWidth="1"/>
    <col min="13361" max="13361" width="2" style="1" customWidth="1"/>
    <col min="13362" max="13568" width="11.453125" style="1"/>
    <col min="13569" max="13569" width="4.453125" style="1" customWidth="1"/>
    <col min="13570" max="13570" width="26.26953125" style="1" customWidth="1"/>
    <col min="13571" max="13571" width="8.26953125" style="1" customWidth="1"/>
    <col min="13572" max="13572" width="10.26953125" style="1" customWidth="1"/>
    <col min="13573" max="13573" width="11.1796875" style="1" customWidth="1"/>
    <col min="13574" max="13574" width="8.453125" style="1" customWidth="1"/>
    <col min="13575" max="13575" width="10.1796875" style="1" customWidth="1"/>
    <col min="13576" max="13576" width="10.54296875" style="1" customWidth="1"/>
    <col min="13577" max="13577" width="1.453125" style="1" customWidth="1"/>
    <col min="13578" max="13616" width="0" style="1" hidden="1" customWidth="1"/>
    <col min="13617" max="13617" width="2" style="1" customWidth="1"/>
    <col min="13618" max="13824" width="11.453125" style="1"/>
    <col min="13825" max="13825" width="4.453125" style="1" customWidth="1"/>
    <col min="13826" max="13826" width="26.26953125" style="1" customWidth="1"/>
    <col min="13827" max="13827" width="8.26953125" style="1" customWidth="1"/>
    <col min="13828" max="13828" width="10.26953125" style="1" customWidth="1"/>
    <col min="13829" max="13829" width="11.1796875" style="1" customWidth="1"/>
    <col min="13830" max="13830" width="8.453125" style="1" customWidth="1"/>
    <col min="13831" max="13831" width="10.1796875" style="1" customWidth="1"/>
    <col min="13832" max="13832" width="10.54296875" style="1" customWidth="1"/>
    <col min="13833" max="13833" width="1.453125" style="1" customWidth="1"/>
    <col min="13834" max="13872" width="0" style="1" hidden="1" customWidth="1"/>
    <col min="13873" max="13873" width="2" style="1" customWidth="1"/>
    <col min="13874" max="14080" width="11.453125" style="1"/>
    <col min="14081" max="14081" width="4.453125" style="1" customWidth="1"/>
    <col min="14082" max="14082" width="26.26953125" style="1" customWidth="1"/>
    <col min="14083" max="14083" width="8.26953125" style="1" customWidth="1"/>
    <col min="14084" max="14084" width="10.26953125" style="1" customWidth="1"/>
    <col min="14085" max="14085" width="11.1796875" style="1" customWidth="1"/>
    <col min="14086" max="14086" width="8.453125" style="1" customWidth="1"/>
    <col min="14087" max="14087" width="10.1796875" style="1" customWidth="1"/>
    <col min="14088" max="14088" width="10.54296875" style="1" customWidth="1"/>
    <col min="14089" max="14089" width="1.453125" style="1" customWidth="1"/>
    <col min="14090" max="14128" width="0" style="1" hidden="1" customWidth="1"/>
    <col min="14129" max="14129" width="2" style="1" customWidth="1"/>
    <col min="14130" max="14336" width="11.453125" style="1"/>
    <col min="14337" max="14337" width="4.453125" style="1" customWidth="1"/>
    <col min="14338" max="14338" width="26.26953125" style="1" customWidth="1"/>
    <col min="14339" max="14339" width="8.26953125" style="1" customWidth="1"/>
    <col min="14340" max="14340" width="10.26953125" style="1" customWidth="1"/>
    <col min="14341" max="14341" width="11.1796875" style="1" customWidth="1"/>
    <col min="14342" max="14342" width="8.453125" style="1" customWidth="1"/>
    <col min="14343" max="14343" width="10.1796875" style="1" customWidth="1"/>
    <col min="14344" max="14344" width="10.54296875" style="1" customWidth="1"/>
    <col min="14345" max="14345" width="1.453125" style="1" customWidth="1"/>
    <col min="14346" max="14384" width="0" style="1" hidden="1" customWidth="1"/>
    <col min="14385" max="14385" width="2" style="1" customWidth="1"/>
    <col min="14386" max="14592" width="11.453125" style="1"/>
    <col min="14593" max="14593" width="4.453125" style="1" customWidth="1"/>
    <col min="14594" max="14594" width="26.26953125" style="1" customWidth="1"/>
    <col min="14595" max="14595" width="8.26953125" style="1" customWidth="1"/>
    <col min="14596" max="14596" width="10.26953125" style="1" customWidth="1"/>
    <col min="14597" max="14597" width="11.1796875" style="1" customWidth="1"/>
    <col min="14598" max="14598" width="8.453125" style="1" customWidth="1"/>
    <col min="14599" max="14599" width="10.1796875" style="1" customWidth="1"/>
    <col min="14600" max="14600" width="10.54296875" style="1" customWidth="1"/>
    <col min="14601" max="14601" width="1.453125" style="1" customWidth="1"/>
    <col min="14602" max="14640" width="0" style="1" hidden="1" customWidth="1"/>
    <col min="14641" max="14641" width="2" style="1" customWidth="1"/>
    <col min="14642" max="14848" width="11.453125" style="1"/>
    <col min="14849" max="14849" width="4.453125" style="1" customWidth="1"/>
    <col min="14850" max="14850" width="26.26953125" style="1" customWidth="1"/>
    <col min="14851" max="14851" width="8.26953125" style="1" customWidth="1"/>
    <col min="14852" max="14852" width="10.26953125" style="1" customWidth="1"/>
    <col min="14853" max="14853" width="11.1796875" style="1" customWidth="1"/>
    <col min="14854" max="14854" width="8.453125" style="1" customWidth="1"/>
    <col min="14855" max="14855" width="10.1796875" style="1" customWidth="1"/>
    <col min="14856" max="14856" width="10.54296875" style="1" customWidth="1"/>
    <col min="14857" max="14857" width="1.453125" style="1" customWidth="1"/>
    <col min="14858" max="14896" width="0" style="1" hidden="1" customWidth="1"/>
    <col min="14897" max="14897" width="2" style="1" customWidth="1"/>
    <col min="14898" max="15104" width="11.453125" style="1"/>
    <col min="15105" max="15105" width="4.453125" style="1" customWidth="1"/>
    <col min="15106" max="15106" width="26.26953125" style="1" customWidth="1"/>
    <col min="15107" max="15107" width="8.26953125" style="1" customWidth="1"/>
    <col min="15108" max="15108" width="10.26953125" style="1" customWidth="1"/>
    <col min="15109" max="15109" width="11.1796875" style="1" customWidth="1"/>
    <col min="15110" max="15110" width="8.453125" style="1" customWidth="1"/>
    <col min="15111" max="15111" width="10.1796875" style="1" customWidth="1"/>
    <col min="15112" max="15112" width="10.54296875" style="1" customWidth="1"/>
    <col min="15113" max="15113" width="1.453125" style="1" customWidth="1"/>
    <col min="15114" max="15152" width="0" style="1" hidden="1" customWidth="1"/>
    <col min="15153" max="15153" width="2" style="1" customWidth="1"/>
    <col min="15154" max="15360" width="11.453125" style="1"/>
    <col min="15361" max="15361" width="4.453125" style="1" customWidth="1"/>
    <col min="15362" max="15362" width="26.26953125" style="1" customWidth="1"/>
    <col min="15363" max="15363" width="8.26953125" style="1" customWidth="1"/>
    <col min="15364" max="15364" width="10.26953125" style="1" customWidth="1"/>
    <col min="15365" max="15365" width="11.1796875" style="1" customWidth="1"/>
    <col min="15366" max="15366" width="8.453125" style="1" customWidth="1"/>
    <col min="15367" max="15367" width="10.1796875" style="1" customWidth="1"/>
    <col min="15368" max="15368" width="10.54296875" style="1" customWidth="1"/>
    <col min="15369" max="15369" width="1.453125" style="1" customWidth="1"/>
    <col min="15370" max="15408" width="0" style="1" hidden="1" customWidth="1"/>
    <col min="15409" max="15409" width="2" style="1" customWidth="1"/>
    <col min="15410" max="15616" width="11.453125" style="1"/>
    <col min="15617" max="15617" width="4.453125" style="1" customWidth="1"/>
    <col min="15618" max="15618" width="26.26953125" style="1" customWidth="1"/>
    <col min="15619" max="15619" width="8.26953125" style="1" customWidth="1"/>
    <col min="15620" max="15620" width="10.26953125" style="1" customWidth="1"/>
    <col min="15621" max="15621" width="11.1796875" style="1" customWidth="1"/>
    <col min="15622" max="15622" width="8.453125" style="1" customWidth="1"/>
    <col min="15623" max="15623" width="10.1796875" style="1" customWidth="1"/>
    <col min="15624" max="15624" width="10.54296875" style="1" customWidth="1"/>
    <col min="15625" max="15625" width="1.453125" style="1" customWidth="1"/>
    <col min="15626" max="15664" width="0" style="1" hidden="1" customWidth="1"/>
    <col min="15665" max="15665" width="2" style="1" customWidth="1"/>
    <col min="15666" max="15872" width="11.453125" style="1"/>
    <col min="15873" max="15873" width="4.453125" style="1" customWidth="1"/>
    <col min="15874" max="15874" width="26.26953125" style="1" customWidth="1"/>
    <col min="15875" max="15875" width="8.26953125" style="1" customWidth="1"/>
    <col min="15876" max="15876" width="10.26953125" style="1" customWidth="1"/>
    <col min="15877" max="15877" width="11.1796875" style="1" customWidth="1"/>
    <col min="15878" max="15878" width="8.453125" style="1" customWidth="1"/>
    <col min="15879" max="15879" width="10.1796875" style="1" customWidth="1"/>
    <col min="15880" max="15880" width="10.54296875" style="1" customWidth="1"/>
    <col min="15881" max="15881" width="1.453125" style="1" customWidth="1"/>
    <col min="15882" max="15920" width="0" style="1" hidden="1" customWidth="1"/>
    <col min="15921" max="15921" width="2" style="1" customWidth="1"/>
    <col min="15922" max="16128" width="11.453125" style="1"/>
    <col min="16129" max="16129" width="4.453125" style="1" customWidth="1"/>
    <col min="16130" max="16130" width="26.26953125" style="1" customWidth="1"/>
    <col min="16131" max="16131" width="8.26953125" style="1" customWidth="1"/>
    <col min="16132" max="16132" width="10.26953125" style="1" customWidth="1"/>
    <col min="16133" max="16133" width="11.1796875" style="1" customWidth="1"/>
    <col min="16134" max="16134" width="8.453125" style="1" customWidth="1"/>
    <col min="16135" max="16135" width="10.1796875" style="1" customWidth="1"/>
    <col min="16136" max="16136" width="10.54296875" style="1" customWidth="1"/>
    <col min="16137" max="16137" width="1.453125" style="1" customWidth="1"/>
    <col min="16138" max="16176" width="0" style="1" hidden="1" customWidth="1"/>
    <col min="16177" max="16177" width="2" style="1" customWidth="1"/>
    <col min="16178" max="16384" width="11.453125" style="1"/>
  </cols>
  <sheetData>
    <row r="1" spans="1:232" hidden="1">
      <c r="B1" s="2" t="s">
        <v>0</v>
      </c>
      <c r="C1" s="3">
        <v>0</v>
      </c>
      <c r="D1" s="3" t="s">
        <v>1</v>
      </c>
      <c r="E1" s="4">
        <v>0.01</v>
      </c>
      <c r="G1" s="5" t="s">
        <v>2</v>
      </c>
      <c r="H1" s="6">
        <v>0.95</v>
      </c>
      <c r="Y1" s="7"/>
      <c r="AF1" s="7"/>
    </row>
    <row r="2" spans="1:232" ht="15" hidden="1">
      <c r="G2" s="8" t="s">
        <v>3</v>
      </c>
      <c r="H2" s="9">
        <f>-NORMSINV((1-H1)/2)</f>
        <v>1.9599639845400536</v>
      </c>
      <c r="Y2" s="7"/>
      <c r="AF2" s="7"/>
    </row>
    <row r="3" spans="1:232" ht="15.5">
      <c r="A3" s="127" t="s">
        <v>49</v>
      </c>
      <c r="B3" s="11"/>
      <c r="C3" s="12"/>
      <c r="D3" s="12"/>
      <c r="E3" s="11"/>
      <c r="F3" s="10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232" ht="14.5">
      <c r="A4" s="10"/>
      <c r="B4" s="15"/>
      <c r="C4" s="12"/>
      <c r="D4" s="12"/>
      <c r="E4" s="11"/>
      <c r="F4" s="10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</row>
    <row r="5" spans="1:232" hidden="1">
      <c r="A5" s="16"/>
      <c r="B5" s="16"/>
      <c r="C5" s="16"/>
      <c r="D5" s="16"/>
      <c r="E5" s="17"/>
      <c r="F5" s="16"/>
      <c r="G5" s="16"/>
      <c r="H5" s="16"/>
      <c r="I5" s="18"/>
      <c r="J5" s="133" t="s">
        <v>4</v>
      </c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5"/>
      <c r="X5" s="19"/>
      <c r="Y5" s="133" t="s">
        <v>5</v>
      </c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5"/>
      <c r="AV5" s="19"/>
      <c r="AW5" s="136" t="s">
        <v>48</v>
      </c>
      <c r="AX5" s="137"/>
      <c r="AY5" s="137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232" hidden="1">
      <c r="A6" s="20"/>
      <c r="B6" s="21" t="s">
        <v>6</v>
      </c>
      <c r="C6" s="138" t="s">
        <v>7</v>
      </c>
      <c r="D6" s="139"/>
      <c r="E6" s="140"/>
      <c r="F6" s="138" t="s">
        <v>8</v>
      </c>
      <c r="G6" s="139"/>
      <c r="H6" s="140"/>
      <c r="I6" s="2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ht="60" hidden="1">
      <c r="A7" s="16"/>
      <c r="B7" s="25"/>
      <c r="C7" s="26" t="s">
        <v>9</v>
      </c>
      <c r="D7" s="26" t="s">
        <v>10</v>
      </c>
      <c r="E7" s="26" t="s">
        <v>11</v>
      </c>
      <c r="F7" s="26" t="s">
        <v>9</v>
      </c>
      <c r="G7" s="26" t="s">
        <v>10</v>
      </c>
      <c r="H7" s="26" t="s">
        <v>11</v>
      </c>
      <c r="I7" s="27"/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8" t="s">
        <v>17</v>
      </c>
      <c r="Q7" s="28" t="s">
        <v>18</v>
      </c>
      <c r="R7" s="28" t="s">
        <v>19</v>
      </c>
      <c r="S7" s="98" t="s">
        <v>3</v>
      </c>
      <c r="T7" s="28" t="s">
        <v>20</v>
      </c>
      <c r="U7" s="28" t="s">
        <v>21</v>
      </c>
      <c r="V7" s="28" t="s">
        <v>22</v>
      </c>
      <c r="W7" s="28" t="s">
        <v>22</v>
      </c>
      <c r="X7" s="29"/>
      <c r="Y7" s="30"/>
      <c r="Z7" s="98" t="s">
        <v>23</v>
      </c>
      <c r="AA7" s="28" t="s">
        <v>24</v>
      </c>
      <c r="AB7" s="98" t="s">
        <v>25</v>
      </c>
      <c r="AC7" s="98" t="s">
        <v>26</v>
      </c>
      <c r="AD7" s="98" t="s">
        <v>27</v>
      </c>
      <c r="AE7" s="28" t="s">
        <v>28</v>
      </c>
      <c r="AF7" s="28" t="s">
        <v>29</v>
      </c>
      <c r="AG7" s="99" t="s">
        <v>30</v>
      </c>
      <c r="AH7" s="99" t="s">
        <v>31</v>
      </c>
      <c r="AI7" s="98" t="s">
        <v>32</v>
      </c>
      <c r="AJ7" s="28" t="s">
        <v>33</v>
      </c>
      <c r="AK7" s="28" t="s">
        <v>34</v>
      </c>
      <c r="AL7" s="28" t="s">
        <v>35</v>
      </c>
      <c r="AM7" s="98" t="s">
        <v>36</v>
      </c>
      <c r="AN7" s="98" t="s">
        <v>37</v>
      </c>
      <c r="AO7" s="28" t="s">
        <v>38</v>
      </c>
      <c r="AP7" s="28" t="s">
        <v>39</v>
      </c>
      <c r="AQ7" s="98" t="s">
        <v>3</v>
      </c>
      <c r="AR7" s="28" t="s">
        <v>40</v>
      </c>
      <c r="AS7" s="28" t="s">
        <v>41</v>
      </c>
      <c r="AT7" s="28" t="s">
        <v>22</v>
      </c>
      <c r="AU7" s="28" t="s">
        <v>22</v>
      </c>
      <c r="AV7" s="29"/>
      <c r="AX7" s="31" t="s">
        <v>42</v>
      </c>
      <c r="AY7" s="31" t="s">
        <v>25</v>
      </c>
    </row>
    <row r="8" spans="1:232" hidden="1">
      <c r="A8" s="10"/>
      <c r="B8" s="32" t="s">
        <v>50</v>
      </c>
      <c r="C8" s="33"/>
      <c r="D8" s="34">
        <f>E8-C8</f>
        <v>0</v>
      </c>
      <c r="E8" s="35"/>
      <c r="F8" s="33"/>
      <c r="G8" s="34">
        <f>H8-F8</f>
        <v>0</v>
      </c>
      <c r="H8" s="35"/>
      <c r="I8" s="36"/>
      <c r="K8" s="40" t="e">
        <f>(C8/E8)/(F8/H8)</f>
        <v>#DIV/0!</v>
      </c>
      <c r="L8" s="100" t="e">
        <f>(D8/(C8*E8)+(G8/(F8*H8)))</f>
        <v>#DIV/0!</v>
      </c>
      <c r="M8" s="101" t="e">
        <f>1/L8</f>
        <v>#DIV/0!</v>
      </c>
      <c r="N8" s="102" t="e">
        <f>LN(K8)</f>
        <v>#DIV/0!</v>
      </c>
      <c r="O8" s="102" t="e">
        <f>M8*N8</f>
        <v>#DIV/0!</v>
      </c>
      <c r="P8" s="102" t="e">
        <f>LN(K8)</f>
        <v>#DIV/0!</v>
      </c>
      <c r="Q8" s="103" t="e">
        <f>K8</f>
        <v>#DIV/0!</v>
      </c>
      <c r="R8" s="102" t="e">
        <f>SQRT(1/M8)</f>
        <v>#DIV/0!</v>
      </c>
      <c r="S8" s="37">
        <f>$H$2</f>
        <v>1.9599639845400536</v>
      </c>
      <c r="T8" s="38" t="e">
        <f>P8-(R8*S8)</f>
        <v>#DIV/0!</v>
      </c>
      <c r="U8" s="38" t="e">
        <f>P8+(R8*S8)</f>
        <v>#DIV/0!</v>
      </c>
      <c r="V8" s="39" t="e">
        <f>EXP(T8)</f>
        <v>#DIV/0!</v>
      </c>
      <c r="W8" s="40" t="e">
        <f>EXP(U8)</f>
        <v>#DIV/0!</v>
      </c>
      <c r="X8" s="41"/>
      <c r="Z8" s="104" t="e">
        <f>(N8-P26)^2</f>
        <v>#DIV/0!</v>
      </c>
      <c r="AA8" s="40" t="e">
        <f>M8*Z8</f>
        <v>#DIV/0!</v>
      </c>
      <c r="AB8" s="105">
        <v>1</v>
      </c>
      <c r="AC8" s="106"/>
      <c r="AD8" s="106"/>
      <c r="AE8" s="101" t="e">
        <f>M8^2</f>
        <v>#DIV/0!</v>
      </c>
      <c r="AF8" s="107"/>
      <c r="AG8" s="108" t="e">
        <f>AG26</f>
        <v>#DIV/0!</v>
      </c>
      <c r="AH8" s="108" t="e">
        <f>AH26</f>
        <v>#DIV/0!</v>
      </c>
      <c r="AI8" s="40" t="e">
        <f>1/M8</f>
        <v>#DIV/0!</v>
      </c>
      <c r="AJ8" s="109" t="e">
        <f>1/(AH8+AI8)</f>
        <v>#DIV/0!</v>
      </c>
      <c r="AK8" s="110" t="e">
        <f>AJ8/AJ26</f>
        <v>#DIV/0!</v>
      </c>
      <c r="AL8" s="42" t="e">
        <f>AJ8*N8</f>
        <v>#DIV/0!</v>
      </c>
      <c r="AM8" s="42" t="e">
        <f>AL8/AJ8</f>
        <v>#DIV/0!</v>
      </c>
      <c r="AN8" s="40" t="e">
        <f>EXP(AM8)</f>
        <v>#DIV/0!</v>
      </c>
      <c r="AO8" s="43" t="e">
        <f>1/AJ8</f>
        <v>#DIV/0!</v>
      </c>
      <c r="AP8" s="40" t="e">
        <f>SQRT(AO8)</f>
        <v>#DIV/0!</v>
      </c>
      <c r="AQ8" s="37">
        <f>$H$2</f>
        <v>1.9599639845400536</v>
      </c>
      <c r="AR8" s="38" t="e">
        <f>AM8-(AQ8*AP8)</f>
        <v>#DIV/0!</v>
      </c>
      <c r="AS8" s="38" t="e">
        <f>AM8+(AQ8*AP8)</f>
        <v>#DIV/0!</v>
      </c>
      <c r="AT8" s="44" t="e">
        <f>EXP(AR8)</f>
        <v>#DIV/0!</v>
      </c>
      <c r="AU8" s="44" t="e">
        <f>EXP(AS8)</f>
        <v>#DIV/0!</v>
      </c>
      <c r="AV8" s="27"/>
      <c r="AX8" s="45"/>
      <c r="AY8" s="45">
        <v>1</v>
      </c>
    </row>
    <row r="9" spans="1:232" hidden="1">
      <c r="A9" s="10"/>
      <c r="B9" s="32" t="s">
        <v>51</v>
      </c>
      <c r="C9" s="33"/>
      <c r="D9" s="34">
        <f t="shared" ref="D9:D25" si="0">E9-C9</f>
        <v>0</v>
      </c>
      <c r="E9" s="35"/>
      <c r="F9" s="33"/>
      <c r="G9" s="34">
        <f t="shared" ref="G9:G25" si="1">H9-F9</f>
        <v>0</v>
      </c>
      <c r="H9" s="35"/>
      <c r="I9" s="36"/>
      <c r="K9" s="40" t="e">
        <f t="shared" ref="K9:K25" si="2">(C9/E9)/(F9/H9)</f>
        <v>#DIV/0!</v>
      </c>
      <c r="L9" s="100" t="e">
        <f t="shared" ref="L9:L24" si="3">(D9/(C9*E9)+(G9/(F9*H9)))</f>
        <v>#DIV/0!</v>
      </c>
      <c r="M9" s="101" t="e">
        <f t="shared" ref="M9:M25" si="4">1/L9</f>
        <v>#DIV/0!</v>
      </c>
      <c r="N9" s="102" t="e">
        <f t="shared" ref="N9:N25" si="5">LN(K9)</f>
        <v>#DIV/0!</v>
      </c>
      <c r="O9" s="102" t="e">
        <f t="shared" ref="O9:O25" si="6">M9*N9</f>
        <v>#DIV/0!</v>
      </c>
      <c r="P9" s="102" t="e">
        <f t="shared" ref="P9:P25" si="7">LN(K9)</f>
        <v>#DIV/0!</v>
      </c>
      <c r="Q9" s="103" t="e">
        <f t="shared" ref="Q9:Q25" si="8">K9</f>
        <v>#DIV/0!</v>
      </c>
      <c r="R9" s="102" t="e">
        <f t="shared" ref="R9:R25" si="9">SQRT(1/M9)</f>
        <v>#DIV/0!</v>
      </c>
      <c r="S9" s="37">
        <f t="shared" ref="S9:S26" si="10">$H$2</f>
        <v>1.9599639845400536</v>
      </c>
      <c r="T9" s="38" t="e">
        <f t="shared" ref="T9:T25" si="11">P9-(R9*S9)</f>
        <v>#DIV/0!</v>
      </c>
      <c r="U9" s="38" t="e">
        <f t="shared" ref="U9:U25" si="12">P9+(R9*S9)</f>
        <v>#DIV/0!</v>
      </c>
      <c r="V9" s="39" t="e">
        <f t="shared" ref="V9:W25" si="13">EXP(T9)</f>
        <v>#DIV/0!</v>
      </c>
      <c r="W9" s="40" t="e">
        <f t="shared" si="13"/>
        <v>#DIV/0!</v>
      </c>
      <c r="X9" s="41"/>
      <c r="Z9" s="104" t="e">
        <f>(N9-P26)^2</f>
        <v>#DIV/0!</v>
      </c>
      <c r="AA9" s="40" t="e">
        <f t="shared" ref="AA9:AA25" si="14">M9*Z9</f>
        <v>#DIV/0!</v>
      </c>
      <c r="AB9" s="105">
        <v>1</v>
      </c>
      <c r="AC9" s="106"/>
      <c r="AD9" s="106"/>
      <c r="AE9" s="101" t="e">
        <f t="shared" ref="AE9:AE25" si="15">M9^2</f>
        <v>#DIV/0!</v>
      </c>
      <c r="AF9" s="107"/>
      <c r="AG9" s="108" t="e">
        <f>AG26</f>
        <v>#DIV/0!</v>
      </c>
      <c r="AH9" s="108" t="e">
        <f>AH26</f>
        <v>#DIV/0!</v>
      </c>
      <c r="AI9" s="40" t="e">
        <f t="shared" ref="AI9:AI25" si="16">1/M9</f>
        <v>#DIV/0!</v>
      </c>
      <c r="AJ9" s="109" t="e">
        <f t="shared" ref="AJ9:AJ25" si="17">1/(AH9+AI9)</f>
        <v>#DIV/0!</v>
      </c>
      <c r="AK9" s="110" t="e">
        <f>AJ9/AJ26</f>
        <v>#DIV/0!</v>
      </c>
      <c r="AL9" s="42" t="e">
        <f t="shared" ref="AL9:AL25" si="18">AJ9*N9</f>
        <v>#DIV/0!</v>
      </c>
      <c r="AM9" s="42" t="e">
        <f t="shared" ref="AM9:AM25" si="19">AL9/AJ9</f>
        <v>#DIV/0!</v>
      </c>
      <c r="AN9" s="40" t="e">
        <f t="shared" ref="AN9:AN25" si="20">EXP(AM9)</f>
        <v>#DIV/0!</v>
      </c>
      <c r="AO9" s="43" t="e">
        <f t="shared" ref="AO9:AO25" si="21">1/AJ9</f>
        <v>#DIV/0!</v>
      </c>
      <c r="AP9" s="40" t="e">
        <f t="shared" ref="AP9:AP25" si="22">SQRT(AO9)</f>
        <v>#DIV/0!</v>
      </c>
      <c r="AQ9" s="37">
        <f t="shared" ref="AQ9:AQ26" si="23">$H$2</f>
        <v>1.9599639845400536</v>
      </c>
      <c r="AR9" s="38" t="e">
        <f t="shared" ref="AR9:AR25" si="24">AM9-(AQ9*AP9)</f>
        <v>#DIV/0!</v>
      </c>
      <c r="AS9" s="38" t="e">
        <f t="shared" ref="AS9:AS26" si="25">AM9+(AQ9*AP9)</f>
        <v>#DIV/0!</v>
      </c>
      <c r="AT9" s="44" t="e">
        <f t="shared" ref="AT9:AU25" si="26">EXP(AR9)</f>
        <v>#DIV/0!</v>
      </c>
      <c r="AU9" s="44" t="e">
        <f t="shared" si="26"/>
        <v>#DIV/0!</v>
      </c>
      <c r="AV9" s="27"/>
      <c r="AX9" s="45"/>
      <c r="AY9" s="45">
        <v>1</v>
      </c>
    </row>
    <row r="10" spans="1:232" hidden="1">
      <c r="A10" s="10"/>
      <c r="B10" s="32" t="s">
        <v>52</v>
      </c>
      <c r="C10" s="33"/>
      <c r="D10" s="34">
        <f t="shared" si="0"/>
        <v>0</v>
      </c>
      <c r="E10" s="35"/>
      <c r="F10" s="33"/>
      <c r="G10" s="34">
        <f t="shared" si="1"/>
        <v>0</v>
      </c>
      <c r="H10" s="35"/>
      <c r="I10" s="36"/>
      <c r="K10" s="40" t="e">
        <f t="shared" si="2"/>
        <v>#DIV/0!</v>
      </c>
      <c r="L10" s="100" t="e">
        <f t="shared" si="3"/>
        <v>#DIV/0!</v>
      </c>
      <c r="M10" s="101" t="e">
        <f t="shared" si="4"/>
        <v>#DIV/0!</v>
      </c>
      <c r="N10" s="102" t="e">
        <f t="shared" si="5"/>
        <v>#DIV/0!</v>
      </c>
      <c r="O10" s="102" t="e">
        <f t="shared" si="6"/>
        <v>#DIV/0!</v>
      </c>
      <c r="P10" s="102" t="e">
        <f t="shared" si="7"/>
        <v>#DIV/0!</v>
      </c>
      <c r="Q10" s="103" t="e">
        <f t="shared" si="8"/>
        <v>#DIV/0!</v>
      </c>
      <c r="R10" s="102" t="e">
        <f t="shared" si="9"/>
        <v>#DIV/0!</v>
      </c>
      <c r="S10" s="37">
        <f t="shared" si="10"/>
        <v>1.9599639845400536</v>
      </c>
      <c r="T10" s="38" t="e">
        <f t="shared" si="11"/>
        <v>#DIV/0!</v>
      </c>
      <c r="U10" s="38" t="e">
        <f t="shared" si="12"/>
        <v>#DIV/0!</v>
      </c>
      <c r="V10" s="39" t="e">
        <f t="shared" si="13"/>
        <v>#DIV/0!</v>
      </c>
      <c r="W10" s="40" t="e">
        <f t="shared" si="13"/>
        <v>#DIV/0!</v>
      </c>
      <c r="X10" s="41"/>
      <c r="Z10" s="104" t="e">
        <f>(N10-P26)^2</f>
        <v>#DIV/0!</v>
      </c>
      <c r="AA10" s="40" t="e">
        <f t="shared" si="14"/>
        <v>#DIV/0!</v>
      </c>
      <c r="AB10" s="105">
        <v>1</v>
      </c>
      <c r="AC10" s="106"/>
      <c r="AD10" s="106"/>
      <c r="AE10" s="101" t="e">
        <f t="shared" si="15"/>
        <v>#DIV/0!</v>
      </c>
      <c r="AF10" s="107"/>
      <c r="AG10" s="108" t="e">
        <f>AG26</f>
        <v>#DIV/0!</v>
      </c>
      <c r="AH10" s="108" t="e">
        <f>AH26</f>
        <v>#DIV/0!</v>
      </c>
      <c r="AI10" s="40" t="e">
        <f t="shared" si="16"/>
        <v>#DIV/0!</v>
      </c>
      <c r="AJ10" s="109" t="e">
        <f t="shared" si="17"/>
        <v>#DIV/0!</v>
      </c>
      <c r="AK10" s="110" t="e">
        <f>AJ10/AJ26</f>
        <v>#DIV/0!</v>
      </c>
      <c r="AL10" s="42" t="e">
        <f t="shared" si="18"/>
        <v>#DIV/0!</v>
      </c>
      <c r="AM10" s="42" t="e">
        <f t="shared" si="19"/>
        <v>#DIV/0!</v>
      </c>
      <c r="AN10" s="40" t="e">
        <f t="shared" si="20"/>
        <v>#DIV/0!</v>
      </c>
      <c r="AO10" s="43" t="e">
        <f t="shared" si="21"/>
        <v>#DIV/0!</v>
      </c>
      <c r="AP10" s="40" t="e">
        <f t="shared" si="22"/>
        <v>#DIV/0!</v>
      </c>
      <c r="AQ10" s="37">
        <f t="shared" si="23"/>
        <v>1.9599639845400536</v>
      </c>
      <c r="AR10" s="38" t="e">
        <f t="shared" si="24"/>
        <v>#DIV/0!</v>
      </c>
      <c r="AS10" s="38" t="e">
        <f t="shared" si="25"/>
        <v>#DIV/0!</v>
      </c>
      <c r="AT10" s="44" t="e">
        <f t="shared" si="26"/>
        <v>#DIV/0!</v>
      </c>
      <c r="AU10" s="44" t="e">
        <f t="shared" si="26"/>
        <v>#DIV/0!</v>
      </c>
      <c r="AV10" s="27"/>
      <c r="AX10" s="45"/>
      <c r="AY10" s="45">
        <v>1</v>
      </c>
    </row>
    <row r="11" spans="1:232" hidden="1">
      <c r="A11" s="10"/>
      <c r="B11" s="32" t="s">
        <v>53</v>
      </c>
      <c r="C11" s="33"/>
      <c r="D11" s="34">
        <f t="shared" si="0"/>
        <v>0</v>
      </c>
      <c r="E11" s="35"/>
      <c r="F11" s="33"/>
      <c r="G11" s="34">
        <f t="shared" si="1"/>
        <v>0</v>
      </c>
      <c r="H11" s="35"/>
      <c r="I11" s="36"/>
      <c r="K11" s="40" t="e">
        <f t="shared" si="2"/>
        <v>#DIV/0!</v>
      </c>
      <c r="L11" s="100" t="e">
        <f t="shared" si="3"/>
        <v>#DIV/0!</v>
      </c>
      <c r="M11" s="101" t="e">
        <f t="shared" si="4"/>
        <v>#DIV/0!</v>
      </c>
      <c r="N11" s="102" t="e">
        <f t="shared" si="5"/>
        <v>#DIV/0!</v>
      </c>
      <c r="O11" s="102" t="e">
        <f t="shared" si="6"/>
        <v>#DIV/0!</v>
      </c>
      <c r="P11" s="102" t="e">
        <f t="shared" si="7"/>
        <v>#DIV/0!</v>
      </c>
      <c r="Q11" s="103" t="e">
        <f t="shared" si="8"/>
        <v>#DIV/0!</v>
      </c>
      <c r="R11" s="102" t="e">
        <f t="shared" si="9"/>
        <v>#DIV/0!</v>
      </c>
      <c r="S11" s="37">
        <f t="shared" si="10"/>
        <v>1.9599639845400536</v>
      </c>
      <c r="T11" s="38" t="e">
        <f t="shared" si="11"/>
        <v>#DIV/0!</v>
      </c>
      <c r="U11" s="38" t="e">
        <f t="shared" si="12"/>
        <v>#DIV/0!</v>
      </c>
      <c r="V11" s="39" t="e">
        <f t="shared" si="13"/>
        <v>#DIV/0!</v>
      </c>
      <c r="W11" s="40" t="e">
        <f t="shared" si="13"/>
        <v>#DIV/0!</v>
      </c>
      <c r="X11" s="41"/>
      <c r="Z11" s="104" t="e">
        <f>(N11-P26)^2</f>
        <v>#DIV/0!</v>
      </c>
      <c r="AA11" s="40" t="e">
        <f t="shared" si="14"/>
        <v>#DIV/0!</v>
      </c>
      <c r="AB11" s="105">
        <v>1</v>
      </c>
      <c r="AC11" s="106"/>
      <c r="AD11" s="106"/>
      <c r="AE11" s="101" t="e">
        <f t="shared" si="15"/>
        <v>#DIV/0!</v>
      </c>
      <c r="AF11" s="107"/>
      <c r="AG11" s="108" t="e">
        <f>AG26</f>
        <v>#DIV/0!</v>
      </c>
      <c r="AH11" s="108" t="e">
        <f>AH26</f>
        <v>#DIV/0!</v>
      </c>
      <c r="AI11" s="40" t="e">
        <f t="shared" si="16"/>
        <v>#DIV/0!</v>
      </c>
      <c r="AJ11" s="109" t="e">
        <f t="shared" si="17"/>
        <v>#DIV/0!</v>
      </c>
      <c r="AK11" s="110" t="e">
        <f>AJ11/AJ26</f>
        <v>#DIV/0!</v>
      </c>
      <c r="AL11" s="42" t="e">
        <f t="shared" si="18"/>
        <v>#DIV/0!</v>
      </c>
      <c r="AM11" s="42" t="e">
        <f t="shared" si="19"/>
        <v>#DIV/0!</v>
      </c>
      <c r="AN11" s="40" t="e">
        <f t="shared" si="20"/>
        <v>#DIV/0!</v>
      </c>
      <c r="AO11" s="43" t="e">
        <f t="shared" si="21"/>
        <v>#DIV/0!</v>
      </c>
      <c r="AP11" s="40" t="e">
        <f t="shared" si="22"/>
        <v>#DIV/0!</v>
      </c>
      <c r="AQ11" s="37">
        <f t="shared" si="23"/>
        <v>1.9599639845400536</v>
      </c>
      <c r="AR11" s="38" t="e">
        <f t="shared" si="24"/>
        <v>#DIV/0!</v>
      </c>
      <c r="AS11" s="38" t="e">
        <f t="shared" si="25"/>
        <v>#DIV/0!</v>
      </c>
      <c r="AT11" s="44" t="e">
        <f t="shared" si="26"/>
        <v>#DIV/0!</v>
      </c>
      <c r="AU11" s="44" t="e">
        <f t="shared" si="26"/>
        <v>#DIV/0!</v>
      </c>
      <c r="AV11" s="27"/>
      <c r="AX11" s="45"/>
      <c r="AY11" s="45">
        <v>1</v>
      </c>
    </row>
    <row r="12" spans="1:232" hidden="1">
      <c r="A12" s="10"/>
      <c r="B12" s="32" t="s">
        <v>54</v>
      </c>
      <c r="C12" s="33"/>
      <c r="D12" s="34">
        <f t="shared" si="0"/>
        <v>0</v>
      </c>
      <c r="E12" s="35"/>
      <c r="F12" s="33"/>
      <c r="G12" s="34">
        <f t="shared" si="1"/>
        <v>0</v>
      </c>
      <c r="H12" s="35"/>
      <c r="I12" s="36"/>
      <c r="K12" s="40" t="e">
        <f t="shared" si="2"/>
        <v>#DIV/0!</v>
      </c>
      <c r="L12" s="100" t="e">
        <f t="shared" si="3"/>
        <v>#DIV/0!</v>
      </c>
      <c r="M12" s="101" t="e">
        <f t="shared" si="4"/>
        <v>#DIV/0!</v>
      </c>
      <c r="N12" s="102" t="e">
        <f t="shared" si="5"/>
        <v>#DIV/0!</v>
      </c>
      <c r="O12" s="102" t="e">
        <f t="shared" si="6"/>
        <v>#DIV/0!</v>
      </c>
      <c r="P12" s="102" t="e">
        <f t="shared" si="7"/>
        <v>#DIV/0!</v>
      </c>
      <c r="Q12" s="103" t="e">
        <f t="shared" si="8"/>
        <v>#DIV/0!</v>
      </c>
      <c r="R12" s="102" t="e">
        <f t="shared" si="9"/>
        <v>#DIV/0!</v>
      </c>
      <c r="S12" s="37">
        <f t="shared" si="10"/>
        <v>1.9599639845400536</v>
      </c>
      <c r="T12" s="38" t="e">
        <f t="shared" si="11"/>
        <v>#DIV/0!</v>
      </c>
      <c r="U12" s="38" t="e">
        <f t="shared" si="12"/>
        <v>#DIV/0!</v>
      </c>
      <c r="V12" s="39" t="e">
        <f t="shared" si="13"/>
        <v>#DIV/0!</v>
      </c>
      <c r="W12" s="40" t="e">
        <f t="shared" si="13"/>
        <v>#DIV/0!</v>
      </c>
      <c r="X12" s="41"/>
      <c r="Z12" s="104" t="e">
        <f>(N12-P311)^2</f>
        <v>#DIV/0!</v>
      </c>
      <c r="AA12" s="40" t="e">
        <f t="shared" si="14"/>
        <v>#DIV/0!</v>
      </c>
      <c r="AB12" s="105">
        <v>1</v>
      </c>
      <c r="AC12" s="106"/>
      <c r="AD12" s="106"/>
      <c r="AE12" s="101" t="e">
        <f t="shared" si="15"/>
        <v>#DIV/0!</v>
      </c>
      <c r="AF12" s="107"/>
      <c r="AG12" s="108" t="e">
        <f>AG26</f>
        <v>#DIV/0!</v>
      </c>
      <c r="AH12" s="108" t="e">
        <f>AH26</f>
        <v>#DIV/0!</v>
      </c>
      <c r="AI12" s="40" t="e">
        <f t="shared" si="16"/>
        <v>#DIV/0!</v>
      </c>
      <c r="AJ12" s="109" t="e">
        <f t="shared" si="17"/>
        <v>#DIV/0!</v>
      </c>
      <c r="AK12" s="110" t="e">
        <f>AJ12/AJ26</f>
        <v>#DIV/0!</v>
      </c>
      <c r="AL12" s="42" t="e">
        <f t="shared" si="18"/>
        <v>#DIV/0!</v>
      </c>
      <c r="AM12" s="42" t="e">
        <f t="shared" si="19"/>
        <v>#DIV/0!</v>
      </c>
      <c r="AN12" s="40" t="e">
        <f t="shared" si="20"/>
        <v>#DIV/0!</v>
      </c>
      <c r="AO12" s="43" t="e">
        <f t="shared" si="21"/>
        <v>#DIV/0!</v>
      </c>
      <c r="AP12" s="40" t="e">
        <f t="shared" si="22"/>
        <v>#DIV/0!</v>
      </c>
      <c r="AQ12" s="37">
        <f t="shared" si="23"/>
        <v>1.9599639845400536</v>
      </c>
      <c r="AR12" s="38" t="e">
        <f t="shared" si="24"/>
        <v>#DIV/0!</v>
      </c>
      <c r="AS12" s="38" t="e">
        <f t="shared" si="25"/>
        <v>#DIV/0!</v>
      </c>
      <c r="AT12" s="44" t="e">
        <f t="shared" si="26"/>
        <v>#DIV/0!</v>
      </c>
      <c r="AU12" s="44" t="e">
        <f t="shared" si="26"/>
        <v>#DIV/0!</v>
      </c>
      <c r="AV12" s="27"/>
      <c r="AX12" s="45"/>
      <c r="AY12" s="45">
        <v>1</v>
      </c>
    </row>
    <row r="13" spans="1:232" hidden="1">
      <c r="A13" s="10"/>
      <c r="B13" s="32" t="s">
        <v>55</v>
      </c>
      <c r="C13" s="33"/>
      <c r="D13" s="34">
        <f t="shared" si="0"/>
        <v>0</v>
      </c>
      <c r="E13" s="35"/>
      <c r="F13" s="33"/>
      <c r="G13" s="34">
        <f t="shared" si="1"/>
        <v>0</v>
      </c>
      <c r="H13" s="35"/>
      <c r="I13" s="36"/>
      <c r="K13" s="40" t="e">
        <f t="shared" si="2"/>
        <v>#DIV/0!</v>
      </c>
      <c r="L13" s="100" t="e">
        <f t="shared" si="3"/>
        <v>#DIV/0!</v>
      </c>
      <c r="M13" s="101" t="e">
        <f t="shared" si="4"/>
        <v>#DIV/0!</v>
      </c>
      <c r="N13" s="102" t="e">
        <f t="shared" si="5"/>
        <v>#DIV/0!</v>
      </c>
      <c r="O13" s="102" t="e">
        <f t="shared" si="6"/>
        <v>#DIV/0!</v>
      </c>
      <c r="P13" s="102" t="e">
        <f t="shared" si="7"/>
        <v>#DIV/0!</v>
      </c>
      <c r="Q13" s="103" t="e">
        <f t="shared" si="8"/>
        <v>#DIV/0!</v>
      </c>
      <c r="R13" s="102" t="e">
        <f t="shared" si="9"/>
        <v>#DIV/0!</v>
      </c>
      <c r="S13" s="37">
        <f t="shared" si="10"/>
        <v>1.9599639845400536</v>
      </c>
      <c r="T13" s="38" t="e">
        <f t="shared" si="11"/>
        <v>#DIV/0!</v>
      </c>
      <c r="U13" s="38" t="e">
        <f t="shared" si="12"/>
        <v>#DIV/0!</v>
      </c>
      <c r="V13" s="39" t="e">
        <f t="shared" si="13"/>
        <v>#DIV/0!</v>
      </c>
      <c r="W13" s="40" t="e">
        <f t="shared" si="13"/>
        <v>#DIV/0!</v>
      </c>
      <c r="X13" s="41"/>
      <c r="Z13" s="104" t="e">
        <f>(N13-P26)^2</f>
        <v>#DIV/0!</v>
      </c>
      <c r="AA13" s="40" t="e">
        <f t="shared" si="14"/>
        <v>#DIV/0!</v>
      </c>
      <c r="AB13" s="105">
        <v>1</v>
      </c>
      <c r="AC13" s="106"/>
      <c r="AD13" s="106"/>
      <c r="AE13" s="101" t="e">
        <f t="shared" si="15"/>
        <v>#DIV/0!</v>
      </c>
      <c r="AF13" s="107"/>
      <c r="AG13" s="108" t="e">
        <f>AG26</f>
        <v>#DIV/0!</v>
      </c>
      <c r="AH13" s="108" t="e">
        <f>AH26</f>
        <v>#DIV/0!</v>
      </c>
      <c r="AI13" s="40" t="e">
        <f t="shared" si="16"/>
        <v>#DIV/0!</v>
      </c>
      <c r="AJ13" s="109" t="e">
        <f t="shared" si="17"/>
        <v>#DIV/0!</v>
      </c>
      <c r="AK13" s="110" t="e">
        <f>AJ13/AJ26</f>
        <v>#DIV/0!</v>
      </c>
      <c r="AL13" s="42" t="e">
        <f t="shared" si="18"/>
        <v>#DIV/0!</v>
      </c>
      <c r="AM13" s="42" t="e">
        <f t="shared" si="19"/>
        <v>#DIV/0!</v>
      </c>
      <c r="AN13" s="40" t="e">
        <f t="shared" si="20"/>
        <v>#DIV/0!</v>
      </c>
      <c r="AO13" s="43" t="e">
        <f t="shared" si="21"/>
        <v>#DIV/0!</v>
      </c>
      <c r="AP13" s="40" t="e">
        <f t="shared" si="22"/>
        <v>#DIV/0!</v>
      </c>
      <c r="AQ13" s="37">
        <f t="shared" si="23"/>
        <v>1.9599639845400536</v>
      </c>
      <c r="AR13" s="38" t="e">
        <f t="shared" si="24"/>
        <v>#DIV/0!</v>
      </c>
      <c r="AS13" s="38" t="e">
        <f t="shared" si="25"/>
        <v>#DIV/0!</v>
      </c>
      <c r="AT13" s="44" t="e">
        <f t="shared" si="26"/>
        <v>#DIV/0!</v>
      </c>
      <c r="AU13" s="44" t="e">
        <f t="shared" si="26"/>
        <v>#DIV/0!</v>
      </c>
      <c r="AV13" s="27"/>
      <c r="AX13" s="45"/>
      <c r="AY13" s="45">
        <v>1</v>
      </c>
    </row>
    <row r="14" spans="1:232" hidden="1">
      <c r="A14" s="10"/>
      <c r="B14" s="32" t="s">
        <v>56</v>
      </c>
      <c r="C14" s="33"/>
      <c r="D14" s="34">
        <f t="shared" si="0"/>
        <v>0</v>
      </c>
      <c r="E14" s="35"/>
      <c r="F14" s="33"/>
      <c r="G14" s="34">
        <f t="shared" si="1"/>
        <v>0</v>
      </c>
      <c r="H14" s="35"/>
      <c r="I14" s="36"/>
      <c r="K14" s="40" t="e">
        <f t="shared" si="2"/>
        <v>#DIV/0!</v>
      </c>
      <c r="L14" s="100" t="e">
        <f t="shared" si="3"/>
        <v>#DIV/0!</v>
      </c>
      <c r="M14" s="101" t="e">
        <f t="shared" si="4"/>
        <v>#DIV/0!</v>
      </c>
      <c r="N14" s="102" t="e">
        <f t="shared" si="5"/>
        <v>#DIV/0!</v>
      </c>
      <c r="O14" s="102" t="e">
        <f t="shared" si="6"/>
        <v>#DIV/0!</v>
      </c>
      <c r="P14" s="102" t="e">
        <f t="shared" si="7"/>
        <v>#DIV/0!</v>
      </c>
      <c r="Q14" s="103" t="e">
        <f t="shared" si="8"/>
        <v>#DIV/0!</v>
      </c>
      <c r="R14" s="102" t="e">
        <f t="shared" si="9"/>
        <v>#DIV/0!</v>
      </c>
      <c r="S14" s="37">
        <f t="shared" si="10"/>
        <v>1.9599639845400536</v>
      </c>
      <c r="T14" s="38" t="e">
        <f t="shared" si="11"/>
        <v>#DIV/0!</v>
      </c>
      <c r="U14" s="38" t="e">
        <f t="shared" si="12"/>
        <v>#DIV/0!</v>
      </c>
      <c r="V14" s="39" t="e">
        <f t="shared" si="13"/>
        <v>#DIV/0!</v>
      </c>
      <c r="W14" s="40" t="e">
        <f t="shared" si="13"/>
        <v>#DIV/0!</v>
      </c>
      <c r="X14" s="41"/>
      <c r="Z14" s="104" t="e">
        <f>(N14-P26)^2</f>
        <v>#DIV/0!</v>
      </c>
      <c r="AA14" s="40" t="e">
        <f t="shared" si="14"/>
        <v>#DIV/0!</v>
      </c>
      <c r="AB14" s="105">
        <v>1</v>
      </c>
      <c r="AC14" s="106"/>
      <c r="AD14" s="106"/>
      <c r="AE14" s="101" t="e">
        <f t="shared" si="15"/>
        <v>#DIV/0!</v>
      </c>
      <c r="AF14" s="107"/>
      <c r="AG14" s="108" t="e">
        <f>AG26</f>
        <v>#DIV/0!</v>
      </c>
      <c r="AH14" s="108" t="e">
        <f>AH26</f>
        <v>#DIV/0!</v>
      </c>
      <c r="AI14" s="40" t="e">
        <f t="shared" si="16"/>
        <v>#DIV/0!</v>
      </c>
      <c r="AJ14" s="109" t="e">
        <f t="shared" si="17"/>
        <v>#DIV/0!</v>
      </c>
      <c r="AK14" s="110" t="e">
        <f>AJ14/AJ26</f>
        <v>#DIV/0!</v>
      </c>
      <c r="AL14" s="42" t="e">
        <f t="shared" si="18"/>
        <v>#DIV/0!</v>
      </c>
      <c r="AM14" s="42" t="e">
        <f t="shared" si="19"/>
        <v>#DIV/0!</v>
      </c>
      <c r="AN14" s="40" t="e">
        <f t="shared" si="20"/>
        <v>#DIV/0!</v>
      </c>
      <c r="AO14" s="43" t="e">
        <f t="shared" si="21"/>
        <v>#DIV/0!</v>
      </c>
      <c r="AP14" s="40" t="e">
        <f t="shared" si="22"/>
        <v>#DIV/0!</v>
      </c>
      <c r="AQ14" s="37">
        <f t="shared" si="23"/>
        <v>1.9599639845400536</v>
      </c>
      <c r="AR14" s="38" t="e">
        <f t="shared" si="24"/>
        <v>#DIV/0!</v>
      </c>
      <c r="AS14" s="38" t="e">
        <f t="shared" si="25"/>
        <v>#DIV/0!</v>
      </c>
      <c r="AT14" s="44" t="e">
        <f t="shared" si="26"/>
        <v>#DIV/0!</v>
      </c>
      <c r="AU14" s="44" t="e">
        <f t="shared" si="26"/>
        <v>#DIV/0!</v>
      </c>
      <c r="AV14" s="27"/>
      <c r="AX14" s="45"/>
      <c r="AY14" s="45">
        <v>1</v>
      </c>
    </row>
    <row r="15" spans="1:232" hidden="1">
      <c r="A15" s="10"/>
      <c r="B15" s="32" t="s">
        <v>57</v>
      </c>
      <c r="C15" s="33"/>
      <c r="D15" s="34">
        <f t="shared" si="0"/>
        <v>0</v>
      </c>
      <c r="E15" s="35"/>
      <c r="F15" s="33"/>
      <c r="G15" s="34">
        <f t="shared" si="1"/>
        <v>0</v>
      </c>
      <c r="H15" s="35"/>
      <c r="I15" s="36"/>
      <c r="K15" s="40" t="e">
        <f t="shared" si="2"/>
        <v>#DIV/0!</v>
      </c>
      <c r="L15" s="100" t="e">
        <f t="shared" si="3"/>
        <v>#DIV/0!</v>
      </c>
      <c r="M15" s="101" t="e">
        <f t="shared" si="4"/>
        <v>#DIV/0!</v>
      </c>
      <c r="N15" s="102" t="e">
        <f t="shared" si="5"/>
        <v>#DIV/0!</v>
      </c>
      <c r="O15" s="102" t="e">
        <f t="shared" si="6"/>
        <v>#DIV/0!</v>
      </c>
      <c r="P15" s="102" t="e">
        <f t="shared" si="7"/>
        <v>#DIV/0!</v>
      </c>
      <c r="Q15" s="103" t="e">
        <f t="shared" si="8"/>
        <v>#DIV/0!</v>
      </c>
      <c r="R15" s="102" t="e">
        <f t="shared" si="9"/>
        <v>#DIV/0!</v>
      </c>
      <c r="S15" s="37">
        <f t="shared" si="10"/>
        <v>1.9599639845400536</v>
      </c>
      <c r="T15" s="38" t="e">
        <f t="shared" si="11"/>
        <v>#DIV/0!</v>
      </c>
      <c r="U15" s="38" t="e">
        <f t="shared" si="12"/>
        <v>#DIV/0!</v>
      </c>
      <c r="V15" s="39" t="e">
        <f t="shared" si="13"/>
        <v>#DIV/0!</v>
      </c>
      <c r="W15" s="40" t="e">
        <f t="shared" si="13"/>
        <v>#DIV/0!</v>
      </c>
      <c r="X15" s="41"/>
      <c r="Z15" s="104" t="e">
        <f>(N15-P26)^2</f>
        <v>#DIV/0!</v>
      </c>
      <c r="AA15" s="40" t="e">
        <f t="shared" si="14"/>
        <v>#DIV/0!</v>
      </c>
      <c r="AB15" s="105">
        <v>1</v>
      </c>
      <c r="AC15" s="106"/>
      <c r="AD15" s="106"/>
      <c r="AE15" s="101" t="e">
        <f t="shared" si="15"/>
        <v>#DIV/0!</v>
      </c>
      <c r="AF15" s="107"/>
      <c r="AG15" s="108" t="e">
        <f>AG26</f>
        <v>#DIV/0!</v>
      </c>
      <c r="AH15" s="108" t="e">
        <f>AH26</f>
        <v>#DIV/0!</v>
      </c>
      <c r="AI15" s="40" t="e">
        <f t="shared" si="16"/>
        <v>#DIV/0!</v>
      </c>
      <c r="AJ15" s="109" t="e">
        <f t="shared" si="17"/>
        <v>#DIV/0!</v>
      </c>
      <c r="AK15" s="110" t="e">
        <f>AJ15/AJ26</f>
        <v>#DIV/0!</v>
      </c>
      <c r="AL15" s="42" t="e">
        <f t="shared" si="18"/>
        <v>#DIV/0!</v>
      </c>
      <c r="AM15" s="42" t="e">
        <f t="shared" si="19"/>
        <v>#DIV/0!</v>
      </c>
      <c r="AN15" s="40" t="e">
        <f t="shared" si="20"/>
        <v>#DIV/0!</v>
      </c>
      <c r="AO15" s="43" t="e">
        <f t="shared" si="21"/>
        <v>#DIV/0!</v>
      </c>
      <c r="AP15" s="40" t="e">
        <f t="shared" si="22"/>
        <v>#DIV/0!</v>
      </c>
      <c r="AQ15" s="37">
        <f t="shared" si="23"/>
        <v>1.9599639845400536</v>
      </c>
      <c r="AR15" s="38" t="e">
        <f t="shared" si="24"/>
        <v>#DIV/0!</v>
      </c>
      <c r="AS15" s="38" t="e">
        <f t="shared" si="25"/>
        <v>#DIV/0!</v>
      </c>
      <c r="AT15" s="44" t="e">
        <f t="shared" si="26"/>
        <v>#DIV/0!</v>
      </c>
      <c r="AU15" s="44" t="e">
        <f t="shared" si="26"/>
        <v>#DIV/0!</v>
      </c>
      <c r="AV15" s="27"/>
      <c r="AX15" s="45"/>
      <c r="AY15" s="45">
        <v>1</v>
      </c>
    </row>
    <row r="16" spans="1:232" hidden="1">
      <c r="A16" s="10"/>
      <c r="B16" s="32" t="s">
        <v>58</v>
      </c>
      <c r="C16" s="33"/>
      <c r="D16" s="34">
        <f t="shared" si="0"/>
        <v>0</v>
      </c>
      <c r="E16" s="35"/>
      <c r="F16" s="33"/>
      <c r="G16" s="34">
        <f t="shared" si="1"/>
        <v>0</v>
      </c>
      <c r="H16" s="35"/>
      <c r="I16" s="36"/>
      <c r="K16" s="40" t="e">
        <f t="shared" si="2"/>
        <v>#DIV/0!</v>
      </c>
      <c r="L16" s="100" t="e">
        <f t="shared" si="3"/>
        <v>#DIV/0!</v>
      </c>
      <c r="M16" s="101" t="e">
        <f t="shared" si="4"/>
        <v>#DIV/0!</v>
      </c>
      <c r="N16" s="102" t="e">
        <f t="shared" si="5"/>
        <v>#DIV/0!</v>
      </c>
      <c r="O16" s="102" t="e">
        <f t="shared" si="6"/>
        <v>#DIV/0!</v>
      </c>
      <c r="P16" s="102" t="e">
        <f t="shared" si="7"/>
        <v>#DIV/0!</v>
      </c>
      <c r="Q16" s="103" t="e">
        <f t="shared" si="8"/>
        <v>#DIV/0!</v>
      </c>
      <c r="R16" s="102" t="e">
        <f t="shared" si="9"/>
        <v>#DIV/0!</v>
      </c>
      <c r="S16" s="37">
        <f t="shared" si="10"/>
        <v>1.9599639845400536</v>
      </c>
      <c r="T16" s="38" t="e">
        <f t="shared" si="11"/>
        <v>#DIV/0!</v>
      </c>
      <c r="U16" s="38" t="e">
        <f t="shared" si="12"/>
        <v>#DIV/0!</v>
      </c>
      <c r="V16" s="39" t="e">
        <f t="shared" si="13"/>
        <v>#DIV/0!</v>
      </c>
      <c r="W16" s="40" t="e">
        <f t="shared" si="13"/>
        <v>#DIV/0!</v>
      </c>
      <c r="X16" s="41"/>
      <c r="Z16" s="104" t="e">
        <f>(N16-P26)^2</f>
        <v>#DIV/0!</v>
      </c>
      <c r="AA16" s="40" t="e">
        <f t="shared" si="14"/>
        <v>#DIV/0!</v>
      </c>
      <c r="AB16" s="105">
        <v>1</v>
      </c>
      <c r="AC16" s="106"/>
      <c r="AD16" s="106"/>
      <c r="AE16" s="101" t="e">
        <f t="shared" si="15"/>
        <v>#DIV/0!</v>
      </c>
      <c r="AF16" s="107"/>
      <c r="AG16" s="108" t="e">
        <f>AG26</f>
        <v>#DIV/0!</v>
      </c>
      <c r="AH16" s="108" t="e">
        <f>AH26</f>
        <v>#DIV/0!</v>
      </c>
      <c r="AI16" s="40" t="e">
        <f t="shared" si="16"/>
        <v>#DIV/0!</v>
      </c>
      <c r="AJ16" s="109" t="e">
        <f t="shared" si="17"/>
        <v>#DIV/0!</v>
      </c>
      <c r="AK16" s="110" t="e">
        <f>AJ16/AJ26</f>
        <v>#DIV/0!</v>
      </c>
      <c r="AL16" s="42" t="e">
        <f t="shared" si="18"/>
        <v>#DIV/0!</v>
      </c>
      <c r="AM16" s="42" t="e">
        <f t="shared" si="19"/>
        <v>#DIV/0!</v>
      </c>
      <c r="AN16" s="40" t="e">
        <f t="shared" si="20"/>
        <v>#DIV/0!</v>
      </c>
      <c r="AO16" s="43" t="e">
        <f t="shared" si="21"/>
        <v>#DIV/0!</v>
      </c>
      <c r="AP16" s="40" t="e">
        <f t="shared" si="22"/>
        <v>#DIV/0!</v>
      </c>
      <c r="AQ16" s="37">
        <f t="shared" si="23"/>
        <v>1.9599639845400536</v>
      </c>
      <c r="AR16" s="38" t="e">
        <f t="shared" si="24"/>
        <v>#DIV/0!</v>
      </c>
      <c r="AS16" s="38" t="e">
        <f t="shared" si="25"/>
        <v>#DIV/0!</v>
      </c>
      <c r="AT16" s="44" t="e">
        <f t="shared" si="26"/>
        <v>#DIV/0!</v>
      </c>
      <c r="AU16" s="44" t="e">
        <f t="shared" si="26"/>
        <v>#DIV/0!</v>
      </c>
      <c r="AV16" s="27"/>
      <c r="AX16" s="45"/>
      <c r="AY16" s="45">
        <v>1</v>
      </c>
    </row>
    <row r="17" spans="1:232" hidden="1">
      <c r="A17" s="10"/>
      <c r="B17" s="32" t="s">
        <v>59</v>
      </c>
      <c r="C17" s="33"/>
      <c r="D17" s="34">
        <f t="shared" si="0"/>
        <v>0</v>
      </c>
      <c r="E17" s="35"/>
      <c r="F17" s="33"/>
      <c r="G17" s="34">
        <f t="shared" si="1"/>
        <v>0</v>
      </c>
      <c r="H17" s="35"/>
      <c r="I17" s="36"/>
      <c r="K17" s="40" t="e">
        <f t="shared" si="2"/>
        <v>#DIV/0!</v>
      </c>
      <c r="L17" s="100" t="e">
        <f t="shared" si="3"/>
        <v>#DIV/0!</v>
      </c>
      <c r="M17" s="101" t="e">
        <f t="shared" si="4"/>
        <v>#DIV/0!</v>
      </c>
      <c r="N17" s="102" t="e">
        <f t="shared" si="5"/>
        <v>#DIV/0!</v>
      </c>
      <c r="O17" s="102" t="e">
        <f t="shared" si="6"/>
        <v>#DIV/0!</v>
      </c>
      <c r="P17" s="102" t="e">
        <f t="shared" si="7"/>
        <v>#DIV/0!</v>
      </c>
      <c r="Q17" s="103" t="e">
        <f t="shared" si="8"/>
        <v>#DIV/0!</v>
      </c>
      <c r="R17" s="102" t="e">
        <f t="shared" si="9"/>
        <v>#DIV/0!</v>
      </c>
      <c r="S17" s="37">
        <f t="shared" si="10"/>
        <v>1.9599639845400536</v>
      </c>
      <c r="T17" s="38" t="e">
        <f t="shared" si="11"/>
        <v>#DIV/0!</v>
      </c>
      <c r="U17" s="38" t="e">
        <f t="shared" si="12"/>
        <v>#DIV/0!</v>
      </c>
      <c r="V17" s="39" t="e">
        <f t="shared" si="13"/>
        <v>#DIV/0!</v>
      </c>
      <c r="W17" s="40" t="e">
        <f t="shared" si="13"/>
        <v>#DIV/0!</v>
      </c>
      <c r="X17" s="41"/>
      <c r="Z17" s="104" t="e">
        <f>(N17-P26)^2</f>
        <v>#DIV/0!</v>
      </c>
      <c r="AA17" s="40" t="e">
        <f t="shared" si="14"/>
        <v>#DIV/0!</v>
      </c>
      <c r="AB17" s="105">
        <v>1</v>
      </c>
      <c r="AC17" s="106"/>
      <c r="AD17" s="106"/>
      <c r="AE17" s="101" t="e">
        <f t="shared" si="15"/>
        <v>#DIV/0!</v>
      </c>
      <c r="AF17" s="107"/>
      <c r="AG17" s="108" t="e">
        <f>AG26</f>
        <v>#DIV/0!</v>
      </c>
      <c r="AH17" s="108" t="e">
        <f>AH26</f>
        <v>#DIV/0!</v>
      </c>
      <c r="AI17" s="40" t="e">
        <f t="shared" si="16"/>
        <v>#DIV/0!</v>
      </c>
      <c r="AJ17" s="109" t="e">
        <f t="shared" si="17"/>
        <v>#DIV/0!</v>
      </c>
      <c r="AK17" s="110" t="e">
        <f>AJ17/AJ26</f>
        <v>#DIV/0!</v>
      </c>
      <c r="AL17" s="42" t="e">
        <f t="shared" si="18"/>
        <v>#DIV/0!</v>
      </c>
      <c r="AM17" s="42" t="e">
        <f t="shared" si="19"/>
        <v>#DIV/0!</v>
      </c>
      <c r="AN17" s="40" t="e">
        <f t="shared" si="20"/>
        <v>#DIV/0!</v>
      </c>
      <c r="AO17" s="43" t="e">
        <f t="shared" si="21"/>
        <v>#DIV/0!</v>
      </c>
      <c r="AP17" s="40" t="e">
        <f t="shared" si="22"/>
        <v>#DIV/0!</v>
      </c>
      <c r="AQ17" s="37">
        <f t="shared" si="23"/>
        <v>1.9599639845400536</v>
      </c>
      <c r="AR17" s="38" t="e">
        <f t="shared" si="24"/>
        <v>#DIV/0!</v>
      </c>
      <c r="AS17" s="38" t="e">
        <f t="shared" si="25"/>
        <v>#DIV/0!</v>
      </c>
      <c r="AT17" s="44" t="e">
        <f t="shared" si="26"/>
        <v>#DIV/0!</v>
      </c>
      <c r="AU17" s="44" t="e">
        <f t="shared" si="26"/>
        <v>#DIV/0!</v>
      </c>
      <c r="AV17" s="27"/>
      <c r="AX17" s="45"/>
      <c r="AY17" s="45">
        <v>1</v>
      </c>
    </row>
    <row r="18" spans="1:232" hidden="1">
      <c r="A18" s="10"/>
      <c r="B18" s="32" t="s">
        <v>60</v>
      </c>
      <c r="C18" s="33"/>
      <c r="D18" s="34">
        <f t="shared" si="0"/>
        <v>0</v>
      </c>
      <c r="E18" s="35"/>
      <c r="F18" s="33"/>
      <c r="G18" s="34">
        <f t="shared" si="1"/>
        <v>0</v>
      </c>
      <c r="H18" s="35"/>
      <c r="I18" s="36"/>
      <c r="K18" s="40" t="e">
        <f t="shared" si="2"/>
        <v>#DIV/0!</v>
      </c>
      <c r="L18" s="100" t="e">
        <f t="shared" si="3"/>
        <v>#DIV/0!</v>
      </c>
      <c r="M18" s="101" t="e">
        <f t="shared" si="4"/>
        <v>#DIV/0!</v>
      </c>
      <c r="N18" s="102" t="e">
        <f t="shared" si="5"/>
        <v>#DIV/0!</v>
      </c>
      <c r="O18" s="102" t="e">
        <f t="shared" si="6"/>
        <v>#DIV/0!</v>
      </c>
      <c r="P18" s="102" t="e">
        <f t="shared" si="7"/>
        <v>#DIV/0!</v>
      </c>
      <c r="Q18" s="103" t="e">
        <f t="shared" si="8"/>
        <v>#DIV/0!</v>
      </c>
      <c r="R18" s="102" t="e">
        <f t="shared" si="9"/>
        <v>#DIV/0!</v>
      </c>
      <c r="S18" s="37">
        <f t="shared" si="10"/>
        <v>1.9599639845400536</v>
      </c>
      <c r="T18" s="38" t="e">
        <f t="shared" si="11"/>
        <v>#DIV/0!</v>
      </c>
      <c r="U18" s="38" t="e">
        <f t="shared" si="12"/>
        <v>#DIV/0!</v>
      </c>
      <c r="V18" s="39" t="e">
        <f t="shared" si="13"/>
        <v>#DIV/0!</v>
      </c>
      <c r="W18" s="40" t="e">
        <f t="shared" si="13"/>
        <v>#DIV/0!</v>
      </c>
      <c r="X18" s="41"/>
      <c r="Z18" s="104" t="e">
        <f>(N18-P26)^2</f>
        <v>#DIV/0!</v>
      </c>
      <c r="AA18" s="40" t="e">
        <f t="shared" si="14"/>
        <v>#DIV/0!</v>
      </c>
      <c r="AB18" s="105">
        <v>1</v>
      </c>
      <c r="AC18" s="106"/>
      <c r="AD18" s="106"/>
      <c r="AE18" s="101" t="e">
        <f t="shared" si="15"/>
        <v>#DIV/0!</v>
      </c>
      <c r="AF18" s="107"/>
      <c r="AG18" s="108" t="e">
        <f>AG26</f>
        <v>#DIV/0!</v>
      </c>
      <c r="AH18" s="108" t="e">
        <f>AH26</f>
        <v>#DIV/0!</v>
      </c>
      <c r="AI18" s="40" t="e">
        <f t="shared" si="16"/>
        <v>#DIV/0!</v>
      </c>
      <c r="AJ18" s="109" t="e">
        <f t="shared" si="17"/>
        <v>#DIV/0!</v>
      </c>
      <c r="AK18" s="110" t="e">
        <f>AJ18/AJ26</f>
        <v>#DIV/0!</v>
      </c>
      <c r="AL18" s="42" t="e">
        <f t="shared" si="18"/>
        <v>#DIV/0!</v>
      </c>
      <c r="AM18" s="42" t="e">
        <f t="shared" si="19"/>
        <v>#DIV/0!</v>
      </c>
      <c r="AN18" s="40" t="e">
        <f t="shared" si="20"/>
        <v>#DIV/0!</v>
      </c>
      <c r="AO18" s="43" t="e">
        <f t="shared" si="21"/>
        <v>#DIV/0!</v>
      </c>
      <c r="AP18" s="40" t="e">
        <f t="shared" si="22"/>
        <v>#DIV/0!</v>
      </c>
      <c r="AQ18" s="37">
        <f t="shared" si="23"/>
        <v>1.9599639845400536</v>
      </c>
      <c r="AR18" s="38" t="e">
        <f t="shared" si="24"/>
        <v>#DIV/0!</v>
      </c>
      <c r="AS18" s="38" t="e">
        <f t="shared" si="25"/>
        <v>#DIV/0!</v>
      </c>
      <c r="AT18" s="44" t="e">
        <f t="shared" si="26"/>
        <v>#DIV/0!</v>
      </c>
      <c r="AU18" s="44" t="e">
        <f t="shared" si="26"/>
        <v>#DIV/0!</v>
      </c>
      <c r="AV18" s="27"/>
      <c r="AX18" s="45"/>
      <c r="AY18" s="45">
        <v>1</v>
      </c>
    </row>
    <row r="19" spans="1:232" hidden="1">
      <c r="A19" s="10"/>
      <c r="B19" s="32" t="s">
        <v>61</v>
      </c>
      <c r="C19" s="33"/>
      <c r="D19" s="34">
        <f t="shared" si="0"/>
        <v>0</v>
      </c>
      <c r="E19" s="35"/>
      <c r="F19" s="33"/>
      <c r="G19" s="34">
        <f t="shared" si="1"/>
        <v>0</v>
      </c>
      <c r="H19" s="35"/>
      <c r="I19" s="36"/>
      <c r="K19" s="40" t="e">
        <f t="shared" si="2"/>
        <v>#DIV/0!</v>
      </c>
      <c r="L19" s="100" t="e">
        <f t="shared" si="3"/>
        <v>#DIV/0!</v>
      </c>
      <c r="M19" s="101" t="e">
        <f t="shared" si="4"/>
        <v>#DIV/0!</v>
      </c>
      <c r="N19" s="102" t="e">
        <f t="shared" si="5"/>
        <v>#DIV/0!</v>
      </c>
      <c r="O19" s="102" t="e">
        <f t="shared" si="6"/>
        <v>#DIV/0!</v>
      </c>
      <c r="P19" s="102" t="e">
        <f t="shared" si="7"/>
        <v>#DIV/0!</v>
      </c>
      <c r="Q19" s="103" t="e">
        <f t="shared" si="8"/>
        <v>#DIV/0!</v>
      </c>
      <c r="R19" s="102" t="e">
        <f t="shared" si="9"/>
        <v>#DIV/0!</v>
      </c>
      <c r="S19" s="37">
        <f t="shared" si="10"/>
        <v>1.9599639845400536</v>
      </c>
      <c r="T19" s="38" t="e">
        <f t="shared" si="11"/>
        <v>#DIV/0!</v>
      </c>
      <c r="U19" s="38" t="e">
        <f t="shared" si="12"/>
        <v>#DIV/0!</v>
      </c>
      <c r="V19" s="39" t="e">
        <f t="shared" si="13"/>
        <v>#DIV/0!</v>
      </c>
      <c r="W19" s="40" t="e">
        <f t="shared" si="13"/>
        <v>#DIV/0!</v>
      </c>
      <c r="X19" s="41"/>
      <c r="Z19" s="104" t="e">
        <f>(N19-P26)^2</f>
        <v>#DIV/0!</v>
      </c>
      <c r="AA19" s="40" t="e">
        <f t="shared" si="14"/>
        <v>#DIV/0!</v>
      </c>
      <c r="AB19" s="105">
        <v>1</v>
      </c>
      <c r="AC19" s="106"/>
      <c r="AD19" s="106"/>
      <c r="AE19" s="101" t="e">
        <f t="shared" si="15"/>
        <v>#DIV/0!</v>
      </c>
      <c r="AF19" s="107"/>
      <c r="AG19" s="108" t="e">
        <f>AG26</f>
        <v>#DIV/0!</v>
      </c>
      <c r="AH19" s="108" t="e">
        <f>AH26</f>
        <v>#DIV/0!</v>
      </c>
      <c r="AI19" s="40" t="e">
        <f t="shared" si="16"/>
        <v>#DIV/0!</v>
      </c>
      <c r="AJ19" s="109" t="e">
        <f t="shared" si="17"/>
        <v>#DIV/0!</v>
      </c>
      <c r="AK19" s="110" t="e">
        <f>AJ19/AJ26</f>
        <v>#DIV/0!</v>
      </c>
      <c r="AL19" s="42" t="e">
        <f t="shared" si="18"/>
        <v>#DIV/0!</v>
      </c>
      <c r="AM19" s="42" t="e">
        <f t="shared" si="19"/>
        <v>#DIV/0!</v>
      </c>
      <c r="AN19" s="40" t="e">
        <f t="shared" si="20"/>
        <v>#DIV/0!</v>
      </c>
      <c r="AO19" s="43" t="e">
        <f t="shared" si="21"/>
        <v>#DIV/0!</v>
      </c>
      <c r="AP19" s="40" t="e">
        <f t="shared" si="22"/>
        <v>#DIV/0!</v>
      </c>
      <c r="AQ19" s="37">
        <f t="shared" si="23"/>
        <v>1.9599639845400536</v>
      </c>
      <c r="AR19" s="38" t="e">
        <f t="shared" si="24"/>
        <v>#DIV/0!</v>
      </c>
      <c r="AS19" s="38" t="e">
        <f t="shared" si="25"/>
        <v>#DIV/0!</v>
      </c>
      <c r="AT19" s="44" t="e">
        <f t="shared" si="26"/>
        <v>#DIV/0!</v>
      </c>
      <c r="AU19" s="44" t="e">
        <f t="shared" si="26"/>
        <v>#DIV/0!</v>
      </c>
      <c r="AV19" s="27"/>
      <c r="AX19" s="45"/>
      <c r="AY19" s="45">
        <v>1</v>
      </c>
    </row>
    <row r="20" spans="1:232" hidden="1">
      <c r="A20" s="10"/>
      <c r="B20" s="32" t="s">
        <v>62</v>
      </c>
      <c r="C20" s="33"/>
      <c r="D20" s="34">
        <f t="shared" si="0"/>
        <v>0</v>
      </c>
      <c r="E20" s="35"/>
      <c r="F20" s="33"/>
      <c r="G20" s="34">
        <f t="shared" si="1"/>
        <v>0</v>
      </c>
      <c r="H20" s="35"/>
      <c r="I20" s="36"/>
      <c r="K20" s="40" t="e">
        <f t="shared" si="2"/>
        <v>#DIV/0!</v>
      </c>
      <c r="L20" s="100" t="e">
        <f t="shared" si="3"/>
        <v>#DIV/0!</v>
      </c>
      <c r="M20" s="101" t="e">
        <f t="shared" si="4"/>
        <v>#DIV/0!</v>
      </c>
      <c r="N20" s="102" t="e">
        <f t="shared" si="5"/>
        <v>#DIV/0!</v>
      </c>
      <c r="O20" s="102" t="e">
        <f t="shared" si="6"/>
        <v>#DIV/0!</v>
      </c>
      <c r="P20" s="102" t="e">
        <f t="shared" si="7"/>
        <v>#DIV/0!</v>
      </c>
      <c r="Q20" s="103" t="e">
        <f t="shared" si="8"/>
        <v>#DIV/0!</v>
      </c>
      <c r="R20" s="102" t="e">
        <f t="shared" si="9"/>
        <v>#DIV/0!</v>
      </c>
      <c r="S20" s="37">
        <f t="shared" si="10"/>
        <v>1.9599639845400536</v>
      </c>
      <c r="T20" s="38" t="e">
        <f t="shared" si="11"/>
        <v>#DIV/0!</v>
      </c>
      <c r="U20" s="38" t="e">
        <f t="shared" si="12"/>
        <v>#DIV/0!</v>
      </c>
      <c r="V20" s="39" t="e">
        <f t="shared" si="13"/>
        <v>#DIV/0!</v>
      </c>
      <c r="W20" s="40" t="e">
        <f t="shared" si="13"/>
        <v>#DIV/0!</v>
      </c>
      <c r="X20" s="41"/>
      <c r="Z20" s="104" t="e">
        <f>(N20-P26)^2</f>
        <v>#DIV/0!</v>
      </c>
      <c r="AA20" s="40" t="e">
        <f t="shared" si="14"/>
        <v>#DIV/0!</v>
      </c>
      <c r="AB20" s="105">
        <v>1</v>
      </c>
      <c r="AC20" s="106"/>
      <c r="AD20" s="106"/>
      <c r="AE20" s="101" t="e">
        <f t="shared" si="15"/>
        <v>#DIV/0!</v>
      </c>
      <c r="AF20" s="107"/>
      <c r="AG20" s="108" t="e">
        <f>AG26</f>
        <v>#DIV/0!</v>
      </c>
      <c r="AH20" s="108" t="e">
        <f>AH26</f>
        <v>#DIV/0!</v>
      </c>
      <c r="AI20" s="40" t="e">
        <f t="shared" si="16"/>
        <v>#DIV/0!</v>
      </c>
      <c r="AJ20" s="109" t="e">
        <f t="shared" si="17"/>
        <v>#DIV/0!</v>
      </c>
      <c r="AK20" s="110" t="e">
        <f>AJ20/AJ26</f>
        <v>#DIV/0!</v>
      </c>
      <c r="AL20" s="42" t="e">
        <f t="shared" si="18"/>
        <v>#DIV/0!</v>
      </c>
      <c r="AM20" s="42" t="e">
        <f t="shared" si="19"/>
        <v>#DIV/0!</v>
      </c>
      <c r="AN20" s="40" t="e">
        <f t="shared" si="20"/>
        <v>#DIV/0!</v>
      </c>
      <c r="AO20" s="43" t="e">
        <f t="shared" si="21"/>
        <v>#DIV/0!</v>
      </c>
      <c r="AP20" s="40" t="e">
        <f t="shared" si="22"/>
        <v>#DIV/0!</v>
      </c>
      <c r="AQ20" s="37">
        <f t="shared" si="23"/>
        <v>1.9599639845400536</v>
      </c>
      <c r="AR20" s="38" t="e">
        <f t="shared" si="24"/>
        <v>#DIV/0!</v>
      </c>
      <c r="AS20" s="38" t="e">
        <f t="shared" si="25"/>
        <v>#DIV/0!</v>
      </c>
      <c r="AT20" s="44" t="e">
        <f t="shared" si="26"/>
        <v>#DIV/0!</v>
      </c>
      <c r="AU20" s="44" t="e">
        <f t="shared" si="26"/>
        <v>#DIV/0!</v>
      </c>
      <c r="AV20" s="27"/>
      <c r="AX20" s="45"/>
      <c r="AY20" s="45">
        <v>1</v>
      </c>
    </row>
    <row r="21" spans="1:232" hidden="1">
      <c r="A21" s="10"/>
      <c r="B21" s="32" t="s">
        <v>63</v>
      </c>
      <c r="C21" s="33"/>
      <c r="D21" s="34">
        <f t="shared" si="0"/>
        <v>0</v>
      </c>
      <c r="E21" s="35"/>
      <c r="F21" s="33"/>
      <c r="G21" s="34">
        <f t="shared" si="1"/>
        <v>0</v>
      </c>
      <c r="H21" s="35"/>
      <c r="I21" s="36"/>
      <c r="K21" s="40" t="e">
        <f t="shared" si="2"/>
        <v>#DIV/0!</v>
      </c>
      <c r="L21" s="100" t="e">
        <f t="shared" si="3"/>
        <v>#DIV/0!</v>
      </c>
      <c r="M21" s="101" t="e">
        <f t="shared" si="4"/>
        <v>#DIV/0!</v>
      </c>
      <c r="N21" s="102" t="e">
        <f t="shared" si="5"/>
        <v>#DIV/0!</v>
      </c>
      <c r="O21" s="102" t="e">
        <f t="shared" si="6"/>
        <v>#DIV/0!</v>
      </c>
      <c r="P21" s="102" t="e">
        <f t="shared" si="7"/>
        <v>#DIV/0!</v>
      </c>
      <c r="Q21" s="103" t="e">
        <f t="shared" si="8"/>
        <v>#DIV/0!</v>
      </c>
      <c r="R21" s="102" t="e">
        <f t="shared" si="9"/>
        <v>#DIV/0!</v>
      </c>
      <c r="S21" s="37">
        <f t="shared" si="10"/>
        <v>1.9599639845400536</v>
      </c>
      <c r="T21" s="38" t="e">
        <f t="shared" si="11"/>
        <v>#DIV/0!</v>
      </c>
      <c r="U21" s="38" t="e">
        <f t="shared" si="12"/>
        <v>#DIV/0!</v>
      </c>
      <c r="V21" s="39" t="e">
        <f t="shared" si="13"/>
        <v>#DIV/0!</v>
      </c>
      <c r="W21" s="40" t="e">
        <f t="shared" si="13"/>
        <v>#DIV/0!</v>
      </c>
      <c r="X21" s="41"/>
      <c r="Z21" s="104" t="e">
        <f>(N21-P26)^2</f>
        <v>#DIV/0!</v>
      </c>
      <c r="AA21" s="40" t="e">
        <f t="shared" si="14"/>
        <v>#DIV/0!</v>
      </c>
      <c r="AB21" s="105">
        <v>1</v>
      </c>
      <c r="AC21" s="106"/>
      <c r="AD21" s="106"/>
      <c r="AE21" s="101" t="e">
        <f t="shared" si="15"/>
        <v>#DIV/0!</v>
      </c>
      <c r="AF21" s="107"/>
      <c r="AG21" s="108" t="e">
        <f>AG26</f>
        <v>#DIV/0!</v>
      </c>
      <c r="AH21" s="108" t="e">
        <f>AH26</f>
        <v>#DIV/0!</v>
      </c>
      <c r="AI21" s="40" t="e">
        <f t="shared" si="16"/>
        <v>#DIV/0!</v>
      </c>
      <c r="AJ21" s="109" t="e">
        <f t="shared" si="17"/>
        <v>#DIV/0!</v>
      </c>
      <c r="AK21" s="110" t="e">
        <f>AJ21/AJ26</f>
        <v>#DIV/0!</v>
      </c>
      <c r="AL21" s="42" t="e">
        <f t="shared" si="18"/>
        <v>#DIV/0!</v>
      </c>
      <c r="AM21" s="42" t="e">
        <f t="shared" si="19"/>
        <v>#DIV/0!</v>
      </c>
      <c r="AN21" s="40" t="e">
        <f t="shared" si="20"/>
        <v>#DIV/0!</v>
      </c>
      <c r="AO21" s="43" t="e">
        <f t="shared" si="21"/>
        <v>#DIV/0!</v>
      </c>
      <c r="AP21" s="40" t="e">
        <f t="shared" si="22"/>
        <v>#DIV/0!</v>
      </c>
      <c r="AQ21" s="37">
        <f t="shared" si="23"/>
        <v>1.9599639845400536</v>
      </c>
      <c r="AR21" s="38" t="e">
        <f t="shared" si="24"/>
        <v>#DIV/0!</v>
      </c>
      <c r="AS21" s="38" t="e">
        <f t="shared" si="25"/>
        <v>#DIV/0!</v>
      </c>
      <c r="AT21" s="44" t="e">
        <f t="shared" si="26"/>
        <v>#DIV/0!</v>
      </c>
      <c r="AU21" s="44" t="e">
        <f t="shared" si="26"/>
        <v>#DIV/0!</v>
      </c>
      <c r="AV21" s="27"/>
      <c r="AX21" s="45"/>
      <c r="AY21" s="45">
        <v>1</v>
      </c>
    </row>
    <row r="22" spans="1:232" hidden="1">
      <c r="A22" s="10"/>
      <c r="B22" s="32" t="s">
        <v>64</v>
      </c>
      <c r="C22" s="33"/>
      <c r="D22" s="34">
        <f t="shared" si="0"/>
        <v>0</v>
      </c>
      <c r="E22" s="35"/>
      <c r="F22" s="33"/>
      <c r="G22" s="34">
        <f t="shared" si="1"/>
        <v>0</v>
      </c>
      <c r="H22" s="35"/>
      <c r="I22" s="36"/>
      <c r="K22" s="40" t="e">
        <f t="shared" si="2"/>
        <v>#DIV/0!</v>
      </c>
      <c r="L22" s="100" t="e">
        <f t="shared" si="3"/>
        <v>#DIV/0!</v>
      </c>
      <c r="M22" s="101" t="e">
        <f t="shared" si="4"/>
        <v>#DIV/0!</v>
      </c>
      <c r="N22" s="102" t="e">
        <f t="shared" si="5"/>
        <v>#DIV/0!</v>
      </c>
      <c r="O22" s="102" t="e">
        <f t="shared" si="6"/>
        <v>#DIV/0!</v>
      </c>
      <c r="P22" s="102" t="e">
        <f t="shared" si="7"/>
        <v>#DIV/0!</v>
      </c>
      <c r="Q22" s="103" t="e">
        <f t="shared" si="8"/>
        <v>#DIV/0!</v>
      </c>
      <c r="R22" s="102" t="e">
        <f t="shared" si="9"/>
        <v>#DIV/0!</v>
      </c>
      <c r="S22" s="37">
        <f t="shared" si="10"/>
        <v>1.9599639845400536</v>
      </c>
      <c r="T22" s="38" t="e">
        <f t="shared" si="11"/>
        <v>#DIV/0!</v>
      </c>
      <c r="U22" s="38" t="e">
        <f t="shared" si="12"/>
        <v>#DIV/0!</v>
      </c>
      <c r="V22" s="39" t="e">
        <f t="shared" si="13"/>
        <v>#DIV/0!</v>
      </c>
      <c r="W22" s="40" t="e">
        <f t="shared" si="13"/>
        <v>#DIV/0!</v>
      </c>
      <c r="X22" s="41"/>
      <c r="Z22" s="104" t="e">
        <f>(N22-P26)^2</f>
        <v>#DIV/0!</v>
      </c>
      <c r="AA22" s="40" t="e">
        <f t="shared" si="14"/>
        <v>#DIV/0!</v>
      </c>
      <c r="AB22" s="105">
        <v>1</v>
      </c>
      <c r="AC22" s="106"/>
      <c r="AD22" s="106"/>
      <c r="AE22" s="101" t="e">
        <f t="shared" si="15"/>
        <v>#DIV/0!</v>
      </c>
      <c r="AF22" s="107"/>
      <c r="AG22" s="108" t="e">
        <f>AG26</f>
        <v>#DIV/0!</v>
      </c>
      <c r="AH22" s="108" t="e">
        <f>AH26</f>
        <v>#DIV/0!</v>
      </c>
      <c r="AI22" s="40" t="e">
        <f t="shared" si="16"/>
        <v>#DIV/0!</v>
      </c>
      <c r="AJ22" s="109" t="e">
        <f t="shared" si="17"/>
        <v>#DIV/0!</v>
      </c>
      <c r="AK22" s="110" t="e">
        <f>AJ22/AJ26</f>
        <v>#DIV/0!</v>
      </c>
      <c r="AL22" s="42" t="e">
        <f t="shared" si="18"/>
        <v>#DIV/0!</v>
      </c>
      <c r="AM22" s="42" t="e">
        <f t="shared" si="19"/>
        <v>#DIV/0!</v>
      </c>
      <c r="AN22" s="40" t="e">
        <f t="shared" si="20"/>
        <v>#DIV/0!</v>
      </c>
      <c r="AO22" s="43" t="e">
        <f t="shared" si="21"/>
        <v>#DIV/0!</v>
      </c>
      <c r="AP22" s="40" t="e">
        <f t="shared" si="22"/>
        <v>#DIV/0!</v>
      </c>
      <c r="AQ22" s="37">
        <f t="shared" si="23"/>
        <v>1.9599639845400536</v>
      </c>
      <c r="AR22" s="38" t="e">
        <f t="shared" si="24"/>
        <v>#DIV/0!</v>
      </c>
      <c r="AS22" s="38" t="e">
        <f t="shared" si="25"/>
        <v>#DIV/0!</v>
      </c>
      <c r="AT22" s="44" t="e">
        <f t="shared" si="26"/>
        <v>#DIV/0!</v>
      </c>
      <c r="AU22" s="44" t="e">
        <f t="shared" si="26"/>
        <v>#DIV/0!</v>
      </c>
      <c r="AV22" s="27"/>
      <c r="AX22" s="45"/>
      <c r="AY22" s="45">
        <v>1</v>
      </c>
    </row>
    <row r="23" spans="1:232" hidden="1">
      <c r="A23" s="10"/>
      <c r="B23" s="32" t="s">
        <v>65</v>
      </c>
      <c r="C23" s="33"/>
      <c r="D23" s="34">
        <f t="shared" si="0"/>
        <v>0</v>
      </c>
      <c r="E23" s="35"/>
      <c r="F23" s="33"/>
      <c r="G23" s="34">
        <f t="shared" si="1"/>
        <v>0</v>
      </c>
      <c r="H23" s="35"/>
      <c r="I23" s="36"/>
      <c r="K23" s="40" t="e">
        <f t="shared" si="2"/>
        <v>#DIV/0!</v>
      </c>
      <c r="L23" s="100" t="e">
        <f t="shared" si="3"/>
        <v>#DIV/0!</v>
      </c>
      <c r="M23" s="101" t="e">
        <f t="shared" si="4"/>
        <v>#DIV/0!</v>
      </c>
      <c r="N23" s="102" t="e">
        <f t="shared" si="5"/>
        <v>#DIV/0!</v>
      </c>
      <c r="O23" s="102" t="e">
        <f t="shared" si="6"/>
        <v>#DIV/0!</v>
      </c>
      <c r="P23" s="102" t="e">
        <f t="shared" si="7"/>
        <v>#DIV/0!</v>
      </c>
      <c r="Q23" s="103" t="e">
        <f t="shared" si="8"/>
        <v>#DIV/0!</v>
      </c>
      <c r="R23" s="102" t="e">
        <f t="shared" si="9"/>
        <v>#DIV/0!</v>
      </c>
      <c r="S23" s="37">
        <f t="shared" si="10"/>
        <v>1.9599639845400536</v>
      </c>
      <c r="T23" s="38" t="e">
        <f t="shared" si="11"/>
        <v>#DIV/0!</v>
      </c>
      <c r="U23" s="38" t="e">
        <f t="shared" si="12"/>
        <v>#DIV/0!</v>
      </c>
      <c r="V23" s="39" t="e">
        <f t="shared" si="13"/>
        <v>#DIV/0!</v>
      </c>
      <c r="W23" s="40" t="e">
        <f t="shared" si="13"/>
        <v>#DIV/0!</v>
      </c>
      <c r="X23" s="41"/>
      <c r="Z23" s="104" t="e">
        <f>(N23-P26)^2</f>
        <v>#DIV/0!</v>
      </c>
      <c r="AA23" s="40" t="e">
        <f t="shared" si="14"/>
        <v>#DIV/0!</v>
      </c>
      <c r="AB23" s="105">
        <v>1</v>
      </c>
      <c r="AC23" s="106"/>
      <c r="AD23" s="106"/>
      <c r="AE23" s="101" t="e">
        <f t="shared" si="15"/>
        <v>#DIV/0!</v>
      </c>
      <c r="AF23" s="107"/>
      <c r="AG23" s="108" t="e">
        <f>AG26</f>
        <v>#DIV/0!</v>
      </c>
      <c r="AH23" s="108" t="e">
        <f>AH26</f>
        <v>#DIV/0!</v>
      </c>
      <c r="AI23" s="40" t="e">
        <f t="shared" si="16"/>
        <v>#DIV/0!</v>
      </c>
      <c r="AJ23" s="109" t="e">
        <f t="shared" si="17"/>
        <v>#DIV/0!</v>
      </c>
      <c r="AK23" s="110" t="e">
        <f>AJ23/AJ26</f>
        <v>#DIV/0!</v>
      </c>
      <c r="AL23" s="42" t="e">
        <f t="shared" si="18"/>
        <v>#DIV/0!</v>
      </c>
      <c r="AM23" s="42" t="e">
        <f t="shared" si="19"/>
        <v>#DIV/0!</v>
      </c>
      <c r="AN23" s="40" t="e">
        <f t="shared" si="20"/>
        <v>#DIV/0!</v>
      </c>
      <c r="AO23" s="43" t="e">
        <f t="shared" si="21"/>
        <v>#DIV/0!</v>
      </c>
      <c r="AP23" s="40" t="e">
        <f t="shared" si="22"/>
        <v>#DIV/0!</v>
      </c>
      <c r="AQ23" s="37">
        <f t="shared" si="23"/>
        <v>1.9599639845400536</v>
      </c>
      <c r="AR23" s="38" t="e">
        <f t="shared" si="24"/>
        <v>#DIV/0!</v>
      </c>
      <c r="AS23" s="38" t="e">
        <f t="shared" si="25"/>
        <v>#DIV/0!</v>
      </c>
      <c r="AT23" s="44" t="e">
        <f t="shared" si="26"/>
        <v>#DIV/0!</v>
      </c>
      <c r="AU23" s="44" t="e">
        <f t="shared" si="26"/>
        <v>#DIV/0!</v>
      </c>
      <c r="AV23" s="27"/>
      <c r="AX23" s="45"/>
      <c r="AY23" s="45">
        <v>1</v>
      </c>
    </row>
    <row r="24" spans="1:232" hidden="1">
      <c r="A24" s="16"/>
      <c r="B24" s="32" t="s">
        <v>66</v>
      </c>
      <c r="C24" s="33"/>
      <c r="D24" s="34">
        <f t="shared" si="0"/>
        <v>0</v>
      </c>
      <c r="E24" s="35"/>
      <c r="F24" s="33"/>
      <c r="G24" s="34">
        <f t="shared" si="1"/>
        <v>0</v>
      </c>
      <c r="H24" s="35"/>
      <c r="I24" s="36"/>
      <c r="K24" s="40" t="e">
        <f t="shared" si="2"/>
        <v>#DIV/0!</v>
      </c>
      <c r="L24" s="100" t="e">
        <f t="shared" si="3"/>
        <v>#DIV/0!</v>
      </c>
      <c r="M24" s="101" t="e">
        <f t="shared" si="4"/>
        <v>#DIV/0!</v>
      </c>
      <c r="N24" s="102" t="e">
        <f t="shared" si="5"/>
        <v>#DIV/0!</v>
      </c>
      <c r="O24" s="102" t="e">
        <f t="shared" si="6"/>
        <v>#DIV/0!</v>
      </c>
      <c r="P24" s="102" t="e">
        <f t="shared" si="7"/>
        <v>#DIV/0!</v>
      </c>
      <c r="Q24" s="103" t="e">
        <f t="shared" si="8"/>
        <v>#DIV/0!</v>
      </c>
      <c r="R24" s="102" t="e">
        <f t="shared" si="9"/>
        <v>#DIV/0!</v>
      </c>
      <c r="S24" s="37">
        <f t="shared" si="10"/>
        <v>1.9599639845400536</v>
      </c>
      <c r="T24" s="38" t="e">
        <f t="shared" si="11"/>
        <v>#DIV/0!</v>
      </c>
      <c r="U24" s="38" t="e">
        <f t="shared" si="12"/>
        <v>#DIV/0!</v>
      </c>
      <c r="V24" s="39" t="e">
        <f t="shared" si="13"/>
        <v>#DIV/0!</v>
      </c>
      <c r="W24" s="40" t="e">
        <f t="shared" si="13"/>
        <v>#DIV/0!</v>
      </c>
      <c r="X24" s="41"/>
      <c r="Z24" s="104" t="e">
        <f>(N24-P26)^2</f>
        <v>#DIV/0!</v>
      </c>
      <c r="AA24" s="40" t="e">
        <f t="shared" si="14"/>
        <v>#DIV/0!</v>
      </c>
      <c r="AB24" s="105">
        <v>1</v>
      </c>
      <c r="AC24" s="106"/>
      <c r="AD24" s="106"/>
      <c r="AE24" s="101" t="e">
        <f t="shared" si="15"/>
        <v>#DIV/0!</v>
      </c>
      <c r="AF24" s="107"/>
      <c r="AG24" s="108" t="e">
        <f>AG26</f>
        <v>#DIV/0!</v>
      </c>
      <c r="AH24" s="108" t="e">
        <f>AH26</f>
        <v>#DIV/0!</v>
      </c>
      <c r="AI24" s="40" t="e">
        <f t="shared" si="16"/>
        <v>#DIV/0!</v>
      </c>
      <c r="AJ24" s="109" t="e">
        <f t="shared" si="17"/>
        <v>#DIV/0!</v>
      </c>
      <c r="AK24" s="110" t="e">
        <f>AJ24/AJ26</f>
        <v>#DIV/0!</v>
      </c>
      <c r="AL24" s="42" t="e">
        <f t="shared" si="18"/>
        <v>#DIV/0!</v>
      </c>
      <c r="AM24" s="42" t="e">
        <f t="shared" si="19"/>
        <v>#DIV/0!</v>
      </c>
      <c r="AN24" s="40" t="e">
        <f t="shared" si="20"/>
        <v>#DIV/0!</v>
      </c>
      <c r="AO24" s="43" t="e">
        <f t="shared" si="21"/>
        <v>#DIV/0!</v>
      </c>
      <c r="AP24" s="40" t="e">
        <f t="shared" si="22"/>
        <v>#DIV/0!</v>
      </c>
      <c r="AQ24" s="37">
        <f t="shared" si="23"/>
        <v>1.9599639845400536</v>
      </c>
      <c r="AR24" s="38" t="e">
        <f t="shared" si="24"/>
        <v>#DIV/0!</v>
      </c>
      <c r="AS24" s="38" t="e">
        <f t="shared" si="25"/>
        <v>#DIV/0!</v>
      </c>
      <c r="AT24" s="44" t="e">
        <f t="shared" si="26"/>
        <v>#DIV/0!</v>
      </c>
      <c r="AU24" s="44" t="e">
        <f t="shared" si="26"/>
        <v>#DIV/0!</v>
      </c>
      <c r="AV24" s="27"/>
      <c r="AX24" s="45"/>
      <c r="AY24" s="45">
        <v>1</v>
      </c>
    </row>
    <row r="25" spans="1:232" hidden="1">
      <c r="A25" s="16"/>
      <c r="B25" s="32" t="s">
        <v>67</v>
      </c>
      <c r="C25" s="33"/>
      <c r="D25" s="34">
        <f t="shared" si="0"/>
        <v>0</v>
      </c>
      <c r="E25" s="35"/>
      <c r="F25" s="33"/>
      <c r="G25" s="34">
        <f t="shared" si="1"/>
        <v>0</v>
      </c>
      <c r="H25" s="35"/>
      <c r="I25" s="36"/>
      <c r="K25" s="40" t="e">
        <f t="shared" si="2"/>
        <v>#DIV/0!</v>
      </c>
      <c r="L25" s="100" t="e">
        <f>(D25/(C25*E25)+(G25/(F25*H25)))</f>
        <v>#DIV/0!</v>
      </c>
      <c r="M25" s="101" t="e">
        <f t="shared" si="4"/>
        <v>#DIV/0!</v>
      </c>
      <c r="N25" s="102" t="e">
        <f t="shared" si="5"/>
        <v>#DIV/0!</v>
      </c>
      <c r="O25" s="102" t="e">
        <f t="shared" si="6"/>
        <v>#DIV/0!</v>
      </c>
      <c r="P25" s="102" t="e">
        <f t="shared" si="7"/>
        <v>#DIV/0!</v>
      </c>
      <c r="Q25" s="103" t="e">
        <f t="shared" si="8"/>
        <v>#DIV/0!</v>
      </c>
      <c r="R25" s="102" t="e">
        <f t="shared" si="9"/>
        <v>#DIV/0!</v>
      </c>
      <c r="S25" s="37">
        <f t="shared" si="10"/>
        <v>1.9599639845400536</v>
      </c>
      <c r="T25" s="38" t="e">
        <f t="shared" si="11"/>
        <v>#DIV/0!</v>
      </c>
      <c r="U25" s="38" t="e">
        <f t="shared" si="12"/>
        <v>#DIV/0!</v>
      </c>
      <c r="V25" s="39" t="e">
        <f t="shared" si="13"/>
        <v>#DIV/0!</v>
      </c>
      <c r="W25" s="40" t="e">
        <f t="shared" si="13"/>
        <v>#DIV/0!</v>
      </c>
      <c r="X25" s="41"/>
      <c r="Z25" s="104" t="e">
        <f>(N25-P26)^2</f>
        <v>#DIV/0!</v>
      </c>
      <c r="AA25" s="40" t="e">
        <f t="shared" si="14"/>
        <v>#DIV/0!</v>
      </c>
      <c r="AB25" s="105">
        <v>1</v>
      </c>
      <c r="AC25" s="106"/>
      <c r="AD25" s="106"/>
      <c r="AE25" s="101" t="e">
        <f t="shared" si="15"/>
        <v>#DIV/0!</v>
      </c>
      <c r="AF25" s="107"/>
      <c r="AG25" s="108" t="e">
        <f>AG26</f>
        <v>#DIV/0!</v>
      </c>
      <c r="AH25" s="108" t="e">
        <f>AH26</f>
        <v>#DIV/0!</v>
      </c>
      <c r="AI25" s="40" t="e">
        <f t="shared" si="16"/>
        <v>#DIV/0!</v>
      </c>
      <c r="AJ25" s="109" t="e">
        <f t="shared" si="17"/>
        <v>#DIV/0!</v>
      </c>
      <c r="AK25" s="110" t="e">
        <f>AJ25/AJ26</f>
        <v>#DIV/0!</v>
      </c>
      <c r="AL25" s="42" t="e">
        <f t="shared" si="18"/>
        <v>#DIV/0!</v>
      </c>
      <c r="AM25" s="42" t="e">
        <f t="shared" si="19"/>
        <v>#DIV/0!</v>
      </c>
      <c r="AN25" s="40" t="e">
        <f t="shared" si="20"/>
        <v>#DIV/0!</v>
      </c>
      <c r="AO25" s="43" t="e">
        <f t="shared" si="21"/>
        <v>#DIV/0!</v>
      </c>
      <c r="AP25" s="40" t="e">
        <f t="shared" si="22"/>
        <v>#DIV/0!</v>
      </c>
      <c r="AQ25" s="37">
        <f t="shared" si="23"/>
        <v>1.9599639845400536</v>
      </c>
      <c r="AR25" s="38" t="e">
        <f t="shared" si="24"/>
        <v>#DIV/0!</v>
      </c>
      <c r="AS25" s="38" t="e">
        <f t="shared" si="25"/>
        <v>#DIV/0!</v>
      </c>
      <c r="AT25" s="44" t="e">
        <f t="shared" si="26"/>
        <v>#DIV/0!</v>
      </c>
      <c r="AU25" s="44" t="e">
        <f t="shared" si="26"/>
        <v>#DIV/0!</v>
      </c>
      <c r="AV25" s="27"/>
      <c r="AX25" s="45"/>
      <c r="AY25" s="45">
        <v>1</v>
      </c>
    </row>
    <row r="26" spans="1:232" hidden="1">
      <c r="A26" s="10"/>
      <c r="B26" s="46">
        <f>COUNT(D8:D25)</f>
        <v>18</v>
      </c>
      <c r="C26" s="47">
        <f t="shared" ref="C26:H26" si="27">SUM(C8:C25)</f>
        <v>0</v>
      </c>
      <c r="D26" s="47">
        <f t="shared" si="27"/>
        <v>0</v>
      </c>
      <c r="E26" s="47">
        <f t="shared" si="27"/>
        <v>0</v>
      </c>
      <c r="F26" s="47">
        <f t="shared" si="27"/>
        <v>0</v>
      </c>
      <c r="G26" s="47">
        <f t="shared" si="27"/>
        <v>0</v>
      </c>
      <c r="H26" s="47">
        <f t="shared" si="27"/>
        <v>0</v>
      </c>
      <c r="I26" s="48"/>
      <c r="K26" s="61"/>
      <c r="L26" s="111"/>
      <c r="M26" s="49" t="e">
        <f>SUM(M8:M25)</f>
        <v>#DIV/0!</v>
      </c>
      <c r="N26" s="50"/>
      <c r="O26" s="51" t="e">
        <f>SUM(O8:O25)</f>
        <v>#DIV/0!</v>
      </c>
      <c r="P26" s="52" t="e">
        <f>O26/M26</f>
        <v>#DIV/0!</v>
      </c>
      <c r="Q26" s="51" t="e">
        <f>EXP(P26)</f>
        <v>#DIV/0!</v>
      </c>
      <c r="R26" s="51" t="e">
        <f>SQRT(1/M26)</f>
        <v>#DIV/0!</v>
      </c>
      <c r="S26" s="37">
        <f t="shared" si="10"/>
        <v>1.9599639845400536</v>
      </c>
      <c r="T26" s="53" t="e">
        <f>P26-(R26*S26)</f>
        <v>#DIV/0!</v>
      </c>
      <c r="U26" s="53" t="e">
        <f>P26+(R26*S26)</f>
        <v>#DIV/0!</v>
      </c>
      <c r="V26" s="112" t="e">
        <f>EXP(T26)</f>
        <v>#DIV/0!</v>
      </c>
      <c r="W26" s="61" t="e">
        <f>EXP(U26)</f>
        <v>#DIV/0!</v>
      </c>
      <c r="X26" s="54"/>
      <c r="Y26" s="54"/>
      <c r="Z26" s="55"/>
      <c r="AA26" s="56" t="e">
        <f>SUM(AA8:AA25)</f>
        <v>#DIV/0!</v>
      </c>
      <c r="AB26" s="57">
        <f>SUM(AB8:AB25)</f>
        <v>18</v>
      </c>
      <c r="AC26" s="58" t="e">
        <f>AA26-(AB26-1)</f>
        <v>#DIV/0!</v>
      </c>
      <c r="AD26" s="49" t="e">
        <f>M26</f>
        <v>#DIV/0!</v>
      </c>
      <c r="AE26" s="49" t="e">
        <f>SUM(AE8:AE25)</f>
        <v>#DIV/0!</v>
      </c>
      <c r="AF26" s="59" t="e">
        <f>AE26/AD26</f>
        <v>#DIV/0!</v>
      </c>
      <c r="AG26" s="113" t="e">
        <f>AC26/(AD26-AF26)</f>
        <v>#DIV/0!</v>
      </c>
      <c r="AH26" s="113" t="e">
        <f>IF(AA26&lt;AB26-1,"0",AG26)</f>
        <v>#DIV/0!</v>
      </c>
      <c r="AI26" s="55"/>
      <c r="AJ26" s="49" t="e">
        <f>SUM(AJ8:AJ25)</f>
        <v>#DIV/0!</v>
      </c>
      <c r="AK26" s="114" t="e">
        <f>SUM(AK8:AK25)</f>
        <v>#DIV/0!</v>
      </c>
      <c r="AL26" s="58" t="e">
        <f>SUM(AL8:AL25)</f>
        <v>#DIV/0!</v>
      </c>
      <c r="AM26" s="58" t="e">
        <f>AL26/AJ26</f>
        <v>#DIV/0!</v>
      </c>
      <c r="AN26" s="115" t="e">
        <f>EXP(AM26)</f>
        <v>#DIV/0!</v>
      </c>
      <c r="AO26" s="60" t="e">
        <f>1/AJ26</f>
        <v>#DIV/0!</v>
      </c>
      <c r="AP26" s="61" t="e">
        <f>SQRT(AO26)</f>
        <v>#DIV/0!</v>
      </c>
      <c r="AQ26" s="37">
        <f t="shared" si="23"/>
        <v>1.9599639845400536</v>
      </c>
      <c r="AR26" s="53" t="e">
        <f>AM26-(AQ26*AP26)</f>
        <v>#DIV/0!</v>
      </c>
      <c r="AS26" s="53" t="e">
        <f t="shared" si="25"/>
        <v>#DIV/0!</v>
      </c>
      <c r="AT26" s="116" t="e">
        <f>EXP(AR26)</f>
        <v>#DIV/0!</v>
      </c>
      <c r="AU26" s="116" t="e">
        <f>EXP(AS26)</f>
        <v>#DIV/0!</v>
      </c>
      <c r="AV26" s="62"/>
      <c r="AW26" s="126"/>
      <c r="AX26" s="63" t="e">
        <f>AA26</f>
        <v>#DIV/0!</v>
      </c>
      <c r="AY26" s="46">
        <f>SUM(AY8:AY25)</f>
        <v>18</v>
      </c>
    </row>
    <row r="27" spans="1:232" ht="13.5" hidden="1" thickBot="1">
      <c r="A27" s="16"/>
      <c r="B27" s="16"/>
      <c r="C27" s="64"/>
      <c r="D27" s="64"/>
      <c r="E27" s="64"/>
      <c r="F27" s="64"/>
      <c r="G27" s="64"/>
      <c r="H27" s="64"/>
      <c r="I27" s="65"/>
      <c r="J27" s="18"/>
      <c r="K27" s="18"/>
      <c r="L27" s="18"/>
      <c r="M27" s="18"/>
      <c r="N27" s="18"/>
      <c r="O27" s="18"/>
      <c r="P27" s="18"/>
      <c r="Q27" s="18"/>
      <c r="R27" s="66"/>
      <c r="S27" s="66"/>
      <c r="T27" s="66"/>
      <c r="U27" s="66"/>
      <c r="V27" s="66"/>
      <c r="W27" s="66"/>
      <c r="X27" s="66"/>
      <c r="Z27" s="18"/>
      <c r="AA27" s="18"/>
      <c r="AB27" s="67"/>
      <c r="AC27" s="68"/>
      <c r="AD27" s="69"/>
      <c r="AE27" s="68"/>
      <c r="AF27" s="70"/>
      <c r="AG27" s="70"/>
      <c r="AH27" s="70"/>
      <c r="AI27" s="70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71"/>
      <c r="AU27" s="71"/>
      <c r="AV27" s="71"/>
      <c r="AW27" s="18"/>
      <c r="AX27" s="72" t="s">
        <v>43</v>
      </c>
      <c r="AY27" s="18"/>
    </row>
    <row r="28" spans="1:232" ht="26.5" hidden="1" thickBot="1">
      <c r="A28" s="10"/>
      <c r="B28" s="10"/>
      <c r="C28" s="73"/>
      <c r="D28" s="73"/>
      <c r="E28" s="73"/>
      <c r="F28" s="73"/>
      <c r="G28" s="73"/>
      <c r="H28" s="73"/>
      <c r="I28" s="74"/>
      <c r="J28" s="72"/>
      <c r="K28" s="72"/>
      <c r="L28" s="72"/>
      <c r="M28" s="18"/>
      <c r="N28" s="18"/>
      <c r="O28" s="18"/>
      <c r="P28" s="18"/>
      <c r="Q28" s="18"/>
      <c r="R28" s="75"/>
      <c r="S28" s="75"/>
      <c r="T28" s="75"/>
      <c r="U28" s="75"/>
      <c r="V28" s="75"/>
      <c r="W28" s="75"/>
      <c r="X28" s="75"/>
      <c r="Z28" s="18"/>
      <c r="AA28" s="18"/>
      <c r="AB28" s="18"/>
      <c r="AC28" s="18"/>
      <c r="AD28" s="18"/>
      <c r="AE28" s="18"/>
      <c r="AF28" s="18"/>
      <c r="AG28" s="18"/>
      <c r="AH28" s="18"/>
      <c r="AI28" s="76"/>
      <c r="AJ28" s="77"/>
      <c r="AK28" s="77"/>
      <c r="AL28" s="78"/>
      <c r="AM28" s="79"/>
      <c r="AN28" s="117"/>
      <c r="AO28" s="118" t="s">
        <v>44</v>
      </c>
      <c r="AP28" s="119">
        <f>TINV((1-$H$1),(AB26-2))</f>
        <v>2.119905299221255</v>
      </c>
      <c r="AQ28" s="18"/>
      <c r="AR28" s="80" t="s">
        <v>45</v>
      </c>
      <c r="AS28" s="120">
        <f>$H$1</f>
        <v>0.95</v>
      </c>
      <c r="AT28" s="44" t="e">
        <f>EXP(AM26-AP28*SQRT((1/AD26)+AH26))</f>
        <v>#DIV/0!</v>
      </c>
      <c r="AU28" s="44" t="e">
        <f>EXP(AM26+AP28*SQRT((1/AD26)+AH26))</f>
        <v>#DIV/0!</v>
      </c>
      <c r="AV28" s="27"/>
      <c r="AW28" s="18"/>
      <c r="AX28" s="81" t="e">
        <f>_xlfn.CHISQ.DIST.RT(AX26,AY26-1)</f>
        <v>#DIV/0!</v>
      </c>
      <c r="AY28" s="82" t="e">
        <f>IF(AX28&lt;0.05,"heterogeneidad","homogeneidad")</f>
        <v>#DIV/0!</v>
      </c>
    </row>
    <row r="29" spans="1:232" ht="14.5" hidden="1">
      <c r="A29" s="72"/>
      <c r="B29" s="72"/>
      <c r="C29" s="83"/>
      <c r="D29" s="83"/>
      <c r="E29" s="83"/>
      <c r="F29" s="83"/>
      <c r="G29" s="83"/>
      <c r="H29" s="83"/>
      <c r="I29" s="74"/>
      <c r="J29" s="72"/>
      <c r="K29" s="72"/>
      <c r="L29" s="72"/>
      <c r="M29" s="18"/>
      <c r="N29" s="18"/>
      <c r="O29" s="18"/>
      <c r="P29" s="18"/>
      <c r="Q29" s="18"/>
      <c r="R29" s="75"/>
      <c r="S29" s="75"/>
      <c r="T29" s="75"/>
      <c r="U29" s="75"/>
      <c r="V29" s="75"/>
      <c r="W29" s="75"/>
      <c r="X29" s="75"/>
      <c r="Z29" s="18"/>
      <c r="AA29" s="18"/>
      <c r="AB29" s="18"/>
      <c r="AC29" s="18"/>
      <c r="AD29" s="18"/>
      <c r="AE29" s="18"/>
      <c r="AF29" s="18"/>
      <c r="AG29" s="18"/>
      <c r="AH29" s="18"/>
      <c r="AI29" s="76"/>
      <c r="AJ29" s="77"/>
      <c r="AK29" s="77"/>
      <c r="AL29" s="78"/>
      <c r="AM29" s="79"/>
      <c r="AN29" s="84"/>
      <c r="AO29" s="85"/>
      <c r="AP29" s="22"/>
      <c r="AQ29" s="18"/>
      <c r="AR29" s="18"/>
      <c r="AS29" s="86"/>
      <c r="AT29" s="27"/>
      <c r="AU29" s="27"/>
      <c r="AV29" s="27"/>
      <c r="AW29" s="18"/>
      <c r="AX29" s="18"/>
      <c r="AY29" s="18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</row>
    <row r="30" spans="1:232" ht="13" hidden="1" customHeight="1">
      <c r="A30" s="16"/>
      <c r="B30" s="16"/>
      <c r="C30" s="64"/>
      <c r="D30" s="64"/>
      <c r="E30" s="64"/>
      <c r="F30" s="64"/>
      <c r="G30" s="64"/>
      <c r="H30" s="64"/>
      <c r="I30" s="65"/>
      <c r="J30" s="133" t="s">
        <v>4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5"/>
      <c r="X30" s="19"/>
      <c r="Y30" s="133" t="s">
        <v>5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5"/>
      <c r="AV30" s="19"/>
      <c r="AW30" s="136" t="s">
        <v>48</v>
      </c>
      <c r="AX30" s="137"/>
      <c r="AY30" s="137"/>
    </row>
    <row r="31" spans="1:232" hidden="1">
      <c r="A31" s="20"/>
      <c r="B31" s="21" t="s">
        <v>6</v>
      </c>
      <c r="C31" s="132" t="s">
        <v>7</v>
      </c>
      <c r="D31" s="132"/>
      <c r="E31" s="132"/>
      <c r="F31" s="132" t="s">
        <v>8</v>
      </c>
      <c r="G31" s="132"/>
      <c r="H31" s="132"/>
      <c r="I31" s="2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</row>
    <row r="32" spans="1:232" ht="60" hidden="1">
      <c r="A32" s="16"/>
      <c r="B32" s="25"/>
      <c r="C32" s="26" t="s">
        <v>9</v>
      </c>
      <c r="D32" s="26" t="s">
        <v>10</v>
      </c>
      <c r="E32" s="26" t="s">
        <v>11</v>
      </c>
      <c r="F32" s="26" t="s">
        <v>9</v>
      </c>
      <c r="G32" s="26" t="s">
        <v>10</v>
      </c>
      <c r="H32" s="26" t="s">
        <v>11</v>
      </c>
      <c r="I32" s="27"/>
      <c r="K32" s="28" t="s">
        <v>12</v>
      </c>
      <c r="L32" s="28" t="s">
        <v>13</v>
      </c>
      <c r="M32" s="28" t="s">
        <v>14</v>
      </c>
      <c r="N32" s="28" t="s">
        <v>15</v>
      </c>
      <c r="O32" s="28" t="s">
        <v>16</v>
      </c>
      <c r="P32" s="28" t="s">
        <v>17</v>
      </c>
      <c r="Q32" s="28" t="s">
        <v>18</v>
      </c>
      <c r="R32" s="28" t="s">
        <v>19</v>
      </c>
      <c r="S32" s="98" t="s">
        <v>3</v>
      </c>
      <c r="T32" s="28" t="s">
        <v>20</v>
      </c>
      <c r="U32" s="28" t="s">
        <v>21</v>
      </c>
      <c r="V32" s="28" t="s">
        <v>22</v>
      </c>
      <c r="W32" s="28" t="s">
        <v>22</v>
      </c>
      <c r="X32" s="29"/>
      <c r="Y32" s="30"/>
      <c r="Z32" s="98" t="s">
        <v>23</v>
      </c>
      <c r="AA32" s="28" t="s">
        <v>24</v>
      </c>
      <c r="AB32" s="98" t="s">
        <v>25</v>
      </c>
      <c r="AC32" s="98" t="s">
        <v>26</v>
      </c>
      <c r="AD32" s="98" t="s">
        <v>27</v>
      </c>
      <c r="AE32" s="28" t="s">
        <v>28</v>
      </c>
      <c r="AF32" s="28" t="s">
        <v>29</v>
      </c>
      <c r="AG32" s="99" t="s">
        <v>30</v>
      </c>
      <c r="AH32" s="99" t="s">
        <v>31</v>
      </c>
      <c r="AI32" s="98" t="s">
        <v>32</v>
      </c>
      <c r="AJ32" s="28" t="s">
        <v>33</v>
      </c>
      <c r="AK32" s="28" t="s">
        <v>34</v>
      </c>
      <c r="AL32" s="28" t="s">
        <v>35</v>
      </c>
      <c r="AM32" s="98" t="s">
        <v>36</v>
      </c>
      <c r="AN32" s="98" t="s">
        <v>37</v>
      </c>
      <c r="AO32" s="28" t="s">
        <v>38</v>
      </c>
      <c r="AP32" s="28" t="s">
        <v>39</v>
      </c>
      <c r="AQ32" s="98" t="s">
        <v>3</v>
      </c>
      <c r="AR32" s="28" t="s">
        <v>40</v>
      </c>
      <c r="AS32" s="28" t="s">
        <v>41</v>
      </c>
      <c r="AT32" s="28" t="s">
        <v>22</v>
      </c>
      <c r="AU32" s="28" t="s">
        <v>22</v>
      </c>
      <c r="AV32" s="29"/>
      <c r="AX32" s="31" t="s">
        <v>42</v>
      </c>
      <c r="AY32" s="31" t="s">
        <v>25</v>
      </c>
    </row>
    <row r="33" spans="1:51" hidden="1">
      <c r="A33" s="10"/>
      <c r="B33" s="32" t="s">
        <v>50</v>
      </c>
      <c r="C33" s="33"/>
      <c r="D33" s="34">
        <f>E33-C33</f>
        <v>0</v>
      </c>
      <c r="E33" s="35"/>
      <c r="F33" s="33"/>
      <c r="G33" s="34">
        <f>H33-F33</f>
        <v>0</v>
      </c>
      <c r="H33" s="35"/>
      <c r="I33" s="36"/>
      <c r="K33" s="40" t="e">
        <f>(C33/E33)/(F33/H33)</f>
        <v>#DIV/0!</v>
      </c>
      <c r="L33" s="100" t="e">
        <f>(D33/(C33*E33)+(G33/(F33*H33)))</f>
        <v>#DIV/0!</v>
      </c>
      <c r="M33" s="101" t="e">
        <f>1/L33</f>
        <v>#DIV/0!</v>
      </c>
      <c r="N33" s="102" t="e">
        <f>LN(K33)</f>
        <v>#DIV/0!</v>
      </c>
      <c r="O33" s="102" t="e">
        <f>M33*N33</f>
        <v>#DIV/0!</v>
      </c>
      <c r="P33" s="102" t="e">
        <f>LN(K33)</f>
        <v>#DIV/0!</v>
      </c>
      <c r="Q33" s="121" t="e">
        <f>K33</f>
        <v>#DIV/0!</v>
      </c>
      <c r="R33" s="102" t="e">
        <f>SQRT(1/M33)</f>
        <v>#DIV/0!</v>
      </c>
      <c r="S33" s="37">
        <f>$H$2</f>
        <v>1.9599639845400536</v>
      </c>
      <c r="T33" s="38" t="e">
        <f>P33-(R33*S33)</f>
        <v>#DIV/0!</v>
      </c>
      <c r="U33" s="38" t="e">
        <f>P33+(R33*S33)</f>
        <v>#DIV/0!</v>
      </c>
      <c r="V33" s="39" t="e">
        <f>EXP(T33)</f>
        <v>#DIV/0!</v>
      </c>
      <c r="W33" s="40" t="e">
        <f>EXP(U33)</f>
        <v>#DIV/0!</v>
      </c>
      <c r="X33" s="41"/>
      <c r="Z33" s="104" t="e">
        <f>(N33-P50)^2</f>
        <v>#DIV/0!</v>
      </c>
      <c r="AA33" s="40" t="e">
        <f>M33*Z33</f>
        <v>#DIV/0!</v>
      </c>
      <c r="AB33" s="105">
        <v>1</v>
      </c>
      <c r="AC33" s="106"/>
      <c r="AD33" s="106"/>
      <c r="AE33" s="101" t="e">
        <f>M33^2</f>
        <v>#DIV/0!</v>
      </c>
      <c r="AF33" s="107"/>
      <c r="AG33" s="108" t="e">
        <f>AG50</f>
        <v>#DIV/0!</v>
      </c>
      <c r="AH33" s="108" t="e">
        <f>AH50</f>
        <v>#DIV/0!</v>
      </c>
      <c r="AI33" s="40" t="e">
        <f>1/M33</f>
        <v>#DIV/0!</v>
      </c>
      <c r="AJ33" s="109" t="e">
        <f>1/(AH33+AI33)</f>
        <v>#DIV/0!</v>
      </c>
      <c r="AK33" s="110" t="e">
        <f>AJ33/AJ50</f>
        <v>#DIV/0!</v>
      </c>
      <c r="AL33" s="42" t="e">
        <f>AJ33*N33</f>
        <v>#DIV/0!</v>
      </c>
      <c r="AM33" s="42" t="e">
        <f>AL33/AJ33</f>
        <v>#DIV/0!</v>
      </c>
      <c r="AN33" s="40" t="e">
        <f>EXP(AM33)</f>
        <v>#DIV/0!</v>
      </c>
      <c r="AO33" s="43" t="e">
        <f>1/AJ33</f>
        <v>#DIV/0!</v>
      </c>
      <c r="AP33" s="40" t="e">
        <f>SQRT(AO33)</f>
        <v>#DIV/0!</v>
      </c>
      <c r="AQ33" s="37">
        <f>$H$2</f>
        <v>1.9599639845400536</v>
      </c>
      <c r="AR33" s="38" t="e">
        <f>AM33-(AQ33*AP33)</f>
        <v>#DIV/0!</v>
      </c>
      <c r="AS33" s="38" t="e">
        <f>AM33+(1.96*AP33)</f>
        <v>#DIV/0!</v>
      </c>
      <c r="AT33" s="44" t="e">
        <f>EXP(AR33)</f>
        <v>#DIV/0!</v>
      </c>
      <c r="AU33" s="44" t="e">
        <f>EXP(AS33)</f>
        <v>#DIV/0!</v>
      </c>
      <c r="AV33" s="27"/>
      <c r="AX33" s="45"/>
      <c r="AY33" s="45">
        <v>1</v>
      </c>
    </row>
    <row r="34" spans="1:51" hidden="1">
      <c r="A34" s="10"/>
      <c r="B34" s="32" t="s">
        <v>51</v>
      </c>
      <c r="C34" s="33"/>
      <c r="D34" s="34">
        <f t="shared" ref="D34:D49" si="28">E34-C34</f>
        <v>0</v>
      </c>
      <c r="E34" s="35"/>
      <c r="F34" s="33"/>
      <c r="G34" s="34">
        <f t="shared" ref="G34:G49" si="29">H34-F34</f>
        <v>0</v>
      </c>
      <c r="H34" s="35"/>
      <c r="I34" s="36"/>
      <c r="K34" s="40" t="e">
        <f t="shared" ref="K34:K49" si="30">(C34/E34)/(F34/H34)</f>
        <v>#DIV/0!</v>
      </c>
      <c r="L34" s="100" t="e">
        <f t="shared" ref="L34:L48" si="31">(D34/(C34*E34)+(G34/(F34*H34)))</f>
        <v>#DIV/0!</v>
      </c>
      <c r="M34" s="101" t="e">
        <f t="shared" ref="M34:M49" si="32">1/L34</f>
        <v>#DIV/0!</v>
      </c>
      <c r="N34" s="102" t="e">
        <f t="shared" ref="N34:N49" si="33">LN(K34)</f>
        <v>#DIV/0!</v>
      </c>
      <c r="O34" s="102" t="e">
        <f t="shared" ref="O34:O49" si="34">M34*N34</f>
        <v>#DIV/0!</v>
      </c>
      <c r="P34" s="102" t="e">
        <f t="shared" ref="P34:P49" si="35">LN(K34)</f>
        <v>#DIV/0!</v>
      </c>
      <c r="Q34" s="121" t="e">
        <f t="shared" ref="Q34:Q49" si="36">K34</f>
        <v>#DIV/0!</v>
      </c>
      <c r="R34" s="102" t="e">
        <f t="shared" ref="R34:R49" si="37">SQRT(1/M34)</f>
        <v>#DIV/0!</v>
      </c>
      <c r="S34" s="37">
        <f t="shared" ref="S34:S50" si="38">$H$2</f>
        <v>1.9599639845400536</v>
      </c>
      <c r="T34" s="38" t="e">
        <f t="shared" ref="T34:T49" si="39">P34-(R34*S34)</f>
        <v>#DIV/0!</v>
      </c>
      <c r="U34" s="38" t="e">
        <f t="shared" ref="U34:U49" si="40">P34+(R34*S34)</f>
        <v>#DIV/0!</v>
      </c>
      <c r="V34" s="39" t="e">
        <f t="shared" ref="V34:W49" si="41">EXP(T34)</f>
        <v>#DIV/0!</v>
      </c>
      <c r="W34" s="40" t="e">
        <f t="shared" si="41"/>
        <v>#DIV/0!</v>
      </c>
      <c r="X34" s="41"/>
      <c r="Z34" s="104" t="e">
        <f>(N34-P50)^2</f>
        <v>#DIV/0!</v>
      </c>
      <c r="AA34" s="40" t="e">
        <f t="shared" ref="AA34:AA49" si="42">M34*Z34</f>
        <v>#DIV/0!</v>
      </c>
      <c r="AB34" s="105">
        <v>1</v>
      </c>
      <c r="AC34" s="106"/>
      <c r="AD34" s="106"/>
      <c r="AE34" s="101" t="e">
        <f t="shared" ref="AE34:AE49" si="43">M34^2</f>
        <v>#DIV/0!</v>
      </c>
      <c r="AF34" s="107"/>
      <c r="AG34" s="108" t="e">
        <f>AG50</f>
        <v>#DIV/0!</v>
      </c>
      <c r="AH34" s="108" t="e">
        <f>AH50</f>
        <v>#DIV/0!</v>
      </c>
      <c r="AI34" s="40" t="e">
        <f t="shared" ref="AI34:AI49" si="44">1/M34</f>
        <v>#DIV/0!</v>
      </c>
      <c r="AJ34" s="109" t="e">
        <f t="shared" ref="AJ34:AJ49" si="45">1/(AH34+AI34)</f>
        <v>#DIV/0!</v>
      </c>
      <c r="AK34" s="110" t="e">
        <f>AJ34/AJ50</f>
        <v>#DIV/0!</v>
      </c>
      <c r="AL34" s="42" t="e">
        <f t="shared" ref="AL34:AL49" si="46">AJ34*N34</f>
        <v>#DIV/0!</v>
      </c>
      <c r="AM34" s="42" t="e">
        <f t="shared" ref="AM34:AM49" si="47">AL34/AJ34</f>
        <v>#DIV/0!</v>
      </c>
      <c r="AN34" s="40" t="e">
        <f t="shared" ref="AN34:AN49" si="48">EXP(AM34)</f>
        <v>#DIV/0!</v>
      </c>
      <c r="AO34" s="43" t="e">
        <f t="shared" ref="AO34:AO49" si="49">1/AJ34</f>
        <v>#DIV/0!</v>
      </c>
      <c r="AP34" s="40" t="e">
        <f t="shared" ref="AP34:AP49" si="50">SQRT(AO34)</f>
        <v>#DIV/0!</v>
      </c>
      <c r="AQ34" s="37">
        <f t="shared" ref="AQ34:AQ50" si="51">$H$2</f>
        <v>1.9599639845400536</v>
      </c>
      <c r="AR34" s="38" t="e">
        <f t="shared" ref="AR34:AR49" si="52">AM34-(AQ34*AP34)</f>
        <v>#DIV/0!</v>
      </c>
      <c r="AS34" s="38" t="e">
        <f t="shared" ref="AS34:AS49" si="53">AM34+(1.96*AP34)</f>
        <v>#DIV/0!</v>
      </c>
      <c r="AT34" s="44" t="e">
        <f t="shared" ref="AT34:AU49" si="54">EXP(AR34)</f>
        <v>#DIV/0!</v>
      </c>
      <c r="AU34" s="44" t="e">
        <f t="shared" si="54"/>
        <v>#DIV/0!</v>
      </c>
      <c r="AV34" s="27"/>
      <c r="AX34" s="45"/>
      <c r="AY34" s="45">
        <v>1</v>
      </c>
    </row>
    <row r="35" spans="1:51" hidden="1">
      <c r="A35" s="10"/>
      <c r="B35" s="32" t="s">
        <v>52</v>
      </c>
      <c r="C35" s="33"/>
      <c r="D35" s="34">
        <f t="shared" si="28"/>
        <v>0</v>
      </c>
      <c r="E35" s="35"/>
      <c r="F35" s="33"/>
      <c r="G35" s="34">
        <f t="shared" si="29"/>
        <v>0</v>
      </c>
      <c r="H35" s="35"/>
      <c r="I35" s="36"/>
      <c r="K35" s="40" t="e">
        <f t="shared" si="30"/>
        <v>#DIV/0!</v>
      </c>
      <c r="L35" s="100" t="e">
        <f t="shared" si="31"/>
        <v>#DIV/0!</v>
      </c>
      <c r="M35" s="101" t="e">
        <f t="shared" si="32"/>
        <v>#DIV/0!</v>
      </c>
      <c r="N35" s="102" t="e">
        <f t="shared" si="33"/>
        <v>#DIV/0!</v>
      </c>
      <c r="O35" s="102" t="e">
        <f t="shared" si="34"/>
        <v>#DIV/0!</v>
      </c>
      <c r="P35" s="102" t="e">
        <f t="shared" si="35"/>
        <v>#DIV/0!</v>
      </c>
      <c r="Q35" s="121" t="e">
        <f t="shared" si="36"/>
        <v>#DIV/0!</v>
      </c>
      <c r="R35" s="102" t="e">
        <f t="shared" si="37"/>
        <v>#DIV/0!</v>
      </c>
      <c r="S35" s="37">
        <f t="shared" si="38"/>
        <v>1.9599639845400536</v>
      </c>
      <c r="T35" s="38" t="e">
        <f t="shared" si="39"/>
        <v>#DIV/0!</v>
      </c>
      <c r="U35" s="38" t="e">
        <f t="shared" si="40"/>
        <v>#DIV/0!</v>
      </c>
      <c r="V35" s="39" t="e">
        <f t="shared" si="41"/>
        <v>#DIV/0!</v>
      </c>
      <c r="W35" s="40" t="e">
        <f t="shared" si="41"/>
        <v>#DIV/0!</v>
      </c>
      <c r="X35" s="41"/>
      <c r="Z35" s="104" t="e">
        <f>(N35-P50)^2</f>
        <v>#DIV/0!</v>
      </c>
      <c r="AA35" s="40" t="e">
        <f t="shared" si="42"/>
        <v>#DIV/0!</v>
      </c>
      <c r="AB35" s="105">
        <v>1</v>
      </c>
      <c r="AC35" s="106"/>
      <c r="AD35" s="106"/>
      <c r="AE35" s="101" t="e">
        <f t="shared" si="43"/>
        <v>#DIV/0!</v>
      </c>
      <c r="AF35" s="107"/>
      <c r="AG35" s="108" t="e">
        <f>AG50</f>
        <v>#DIV/0!</v>
      </c>
      <c r="AH35" s="108" t="e">
        <f>AH50</f>
        <v>#DIV/0!</v>
      </c>
      <c r="AI35" s="40" t="e">
        <f t="shared" si="44"/>
        <v>#DIV/0!</v>
      </c>
      <c r="AJ35" s="109" t="e">
        <f t="shared" si="45"/>
        <v>#DIV/0!</v>
      </c>
      <c r="AK35" s="110" t="e">
        <f>AJ35/AJ50</f>
        <v>#DIV/0!</v>
      </c>
      <c r="AL35" s="42" t="e">
        <f t="shared" si="46"/>
        <v>#DIV/0!</v>
      </c>
      <c r="AM35" s="42" t="e">
        <f t="shared" si="47"/>
        <v>#DIV/0!</v>
      </c>
      <c r="AN35" s="40" t="e">
        <f t="shared" si="48"/>
        <v>#DIV/0!</v>
      </c>
      <c r="AO35" s="43" t="e">
        <f t="shared" si="49"/>
        <v>#DIV/0!</v>
      </c>
      <c r="AP35" s="40" t="e">
        <f t="shared" si="50"/>
        <v>#DIV/0!</v>
      </c>
      <c r="AQ35" s="37">
        <f t="shared" si="51"/>
        <v>1.9599639845400536</v>
      </c>
      <c r="AR35" s="38" t="e">
        <f t="shared" si="52"/>
        <v>#DIV/0!</v>
      </c>
      <c r="AS35" s="38" t="e">
        <f t="shared" si="53"/>
        <v>#DIV/0!</v>
      </c>
      <c r="AT35" s="44" t="e">
        <f t="shared" si="54"/>
        <v>#DIV/0!</v>
      </c>
      <c r="AU35" s="44" t="e">
        <f t="shared" si="54"/>
        <v>#DIV/0!</v>
      </c>
      <c r="AV35" s="27"/>
      <c r="AX35" s="45"/>
      <c r="AY35" s="45">
        <v>1</v>
      </c>
    </row>
    <row r="36" spans="1:51" hidden="1">
      <c r="A36" s="10"/>
      <c r="B36" s="32" t="s">
        <v>53</v>
      </c>
      <c r="C36" s="33"/>
      <c r="D36" s="34">
        <f t="shared" si="28"/>
        <v>0</v>
      </c>
      <c r="E36" s="35"/>
      <c r="F36" s="33"/>
      <c r="G36" s="34">
        <f t="shared" si="29"/>
        <v>0</v>
      </c>
      <c r="H36" s="35"/>
      <c r="I36" s="36"/>
      <c r="K36" s="40" t="e">
        <f t="shared" si="30"/>
        <v>#DIV/0!</v>
      </c>
      <c r="L36" s="100" t="e">
        <f t="shared" si="31"/>
        <v>#DIV/0!</v>
      </c>
      <c r="M36" s="101" t="e">
        <f t="shared" si="32"/>
        <v>#DIV/0!</v>
      </c>
      <c r="N36" s="102" t="e">
        <f t="shared" si="33"/>
        <v>#DIV/0!</v>
      </c>
      <c r="O36" s="102" t="e">
        <f t="shared" si="34"/>
        <v>#DIV/0!</v>
      </c>
      <c r="P36" s="102" t="e">
        <f t="shared" si="35"/>
        <v>#DIV/0!</v>
      </c>
      <c r="Q36" s="121" t="e">
        <f t="shared" si="36"/>
        <v>#DIV/0!</v>
      </c>
      <c r="R36" s="102" t="e">
        <f t="shared" si="37"/>
        <v>#DIV/0!</v>
      </c>
      <c r="S36" s="37">
        <f t="shared" si="38"/>
        <v>1.9599639845400536</v>
      </c>
      <c r="T36" s="38" t="e">
        <f t="shared" si="39"/>
        <v>#DIV/0!</v>
      </c>
      <c r="U36" s="38" t="e">
        <f t="shared" si="40"/>
        <v>#DIV/0!</v>
      </c>
      <c r="V36" s="39" t="e">
        <f t="shared" si="41"/>
        <v>#DIV/0!</v>
      </c>
      <c r="W36" s="40" t="e">
        <f t="shared" si="41"/>
        <v>#DIV/0!</v>
      </c>
      <c r="X36" s="41"/>
      <c r="Z36" s="104" t="e">
        <f>(N36-P334)^2</f>
        <v>#DIV/0!</v>
      </c>
      <c r="AA36" s="40" t="e">
        <f t="shared" si="42"/>
        <v>#DIV/0!</v>
      </c>
      <c r="AB36" s="105">
        <v>1</v>
      </c>
      <c r="AC36" s="106"/>
      <c r="AD36" s="106"/>
      <c r="AE36" s="101" t="e">
        <f t="shared" si="43"/>
        <v>#DIV/0!</v>
      </c>
      <c r="AF36" s="107"/>
      <c r="AG36" s="108" t="e">
        <f>AG50</f>
        <v>#DIV/0!</v>
      </c>
      <c r="AH36" s="108" t="e">
        <f>AH50</f>
        <v>#DIV/0!</v>
      </c>
      <c r="AI36" s="40" t="e">
        <f t="shared" si="44"/>
        <v>#DIV/0!</v>
      </c>
      <c r="AJ36" s="109" t="e">
        <f t="shared" si="45"/>
        <v>#DIV/0!</v>
      </c>
      <c r="AK36" s="110" t="e">
        <f>AJ36/AJ50</f>
        <v>#DIV/0!</v>
      </c>
      <c r="AL36" s="42" t="e">
        <f t="shared" si="46"/>
        <v>#DIV/0!</v>
      </c>
      <c r="AM36" s="42" t="e">
        <f t="shared" si="47"/>
        <v>#DIV/0!</v>
      </c>
      <c r="AN36" s="40" t="e">
        <f t="shared" si="48"/>
        <v>#DIV/0!</v>
      </c>
      <c r="AO36" s="43" t="e">
        <f t="shared" si="49"/>
        <v>#DIV/0!</v>
      </c>
      <c r="AP36" s="40" t="e">
        <f t="shared" si="50"/>
        <v>#DIV/0!</v>
      </c>
      <c r="AQ36" s="37">
        <f t="shared" si="51"/>
        <v>1.9599639845400536</v>
      </c>
      <c r="AR36" s="38" t="e">
        <f t="shared" si="52"/>
        <v>#DIV/0!</v>
      </c>
      <c r="AS36" s="38" t="e">
        <f t="shared" si="53"/>
        <v>#DIV/0!</v>
      </c>
      <c r="AT36" s="44" t="e">
        <f t="shared" si="54"/>
        <v>#DIV/0!</v>
      </c>
      <c r="AU36" s="44" t="e">
        <f t="shared" si="54"/>
        <v>#DIV/0!</v>
      </c>
      <c r="AV36" s="27"/>
      <c r="AX36" s="45"/>
      <c r="AY36" s="45">
        <v>1</v>
      </c>
    </row>
    <row r="37" spans="1:51" hidden="1">
      <c r="A37" s="10"/>
      <c r="B37" s="32" t="s">
        <v>54</v>
      </c>
      <c r="C37" s="33"/>
      <c r="D37" s="34">
        <f t="shared" si="28"/>
        <v>0</v>
      </c>
      <c r="E37" s="35"/>
      <c r="F37" s="33"/>
      <c r="G37" s="34">
        <f t="shared" si="29"/>
        <v>0</v>
      </c>
      <c r="H37" s="35"/>
      <c r="I37" s="36"/>
      <c r="K37" s="40" t="e">
        <f t="shared" si="30"/>
        <v>#DIV/0!</v>
      </c>
      <c r="L37" s="100" t="e">
        <f t="shared" si="31"/>
        <v>#DIV/0!</v>
      </c>
      <c r="M37" s="101" t="e">
        <f t="shared" si="32"/>
        <v>#DIV/0!</v>
      </c>
      <c r="N37" s="102" t="e">
        <f t="shared" si="33"/>
        <v>#DIV/0!</v>
      </c>
      <c r="O37" s="102" t="e">
        <f t="shared" si="34"/>
        <v>#DIV/0!</v>
      </c>
      <c r="P37" s="102" t="e">
        <f t="shared" si="35"/>
        <v>#DIV/0!</v>
      </c>
      <c r="Q37" s="121" t="e">
        <f t="shared" si="36"/>
        <v>#DIV/0!</v>
      </c>
      <c r="R37" s="102" t="e">
        <f t="shared" si="37"/>
        <v>#DIV/0!</v>
      </c>
      <c r="S37" s="37">
        <f t="shared" si="38"/>
        <v>1.9599639845400536</v>
      </c>
      <c r="T37" s="38" t="e">
        <f t="shared" si="39"/>
        <v>#DIV/0!</v>
      </c>
      <c r="U37" s="38" t="e">
        <f t="shared" si="40"/>
        <v>#DIV/0!</v>
      </c>
      <c r="V37" s="39" t="e">
        <f t="shared" si="41"/>
        <v>#DIV/0!</v>
      </c>
      <c r="W37" s="40" t="e">
        <f t="shared" si="41"/>
        <v>#DIV/0!</v>
      </c>
      <c r="X37" s="41"/>
      <c r="Z37" s="104" t="e">
        <f>(N37-P50)^2</f>
        <v>#DIV/0!</v>
      </c>
      <c r="AA37" s="40" t="e">
        <f t="shared" si="42"/>
        <v>#DIV/0!</v>
      </c>
      <c r="AB37" s="105">
        <v>1</v>
      </c>
      <c r="AC37" s="106"/>
      <c r="AD37" s="106"/>
      <c r="AE37" s="101" t="e">
        <f t="shared" si="43"/>
        <v>#DIV/0!</v>
      </c>
      <c r="AF37" s="107"/>
      <c r="AG37" s="108" t="e">
        <f>AG50</f>
        <v>#DIV/0!</v>
      </c>
      <c r="AH37" s="108" t="e">
        <f>AH50</f>
        <v>#DIV/0!</v>
      </c>
      <c r="AI37" s="40" t="e">
        <f t="shared" si="44"/>
        <v>#DIV/0!</v>
      </c>
      <c r="AJ37" s="109" t="e">
        <f t="shared" si="45"/>
        <v>#DIV/0!</v>
      </c>
      <c r="AK37" s="110" t="e">
        <f>AJ37/AJ50</f>
        <v>#DIV/0!</v>
      </c>
      <c r="AL37" s="42" t="e">
        <f t="shared" si="46"/>
        <v>#DIV/0!</v>
      </c>
      <c r="AM37" s="42" t="e">
        <f t="shared" si="47"/>
        <v>#DIV/0!</v>
      </c>
      <c r="AN37" s="40" t="e">
        <f t="shared" si="48"/>
        <v>#DIV/0!</v>
      </c>
      <c r="AO37" s="43" t="e">
        <f t="shared" si="49"/>
        <v>#DIV/0!</v>
      </c>
      <c r="AP37" s="40" t="e">
        <f t="shared" si="50"/>
        <v>#DIV/0!</v>
      </c>
      <c r="AQ37" s="37">
        <f t="shared" si="51"/>
        <v>1.9599639845400536</v>
      </c>
      <c r="AR37" s="38" t="e">
        <f t="shared" si="52"/>
        <v>#DIV/0!</v>
      </c>
      <c r="AS37" s="38" t="e">
        <f t="shared" si="53"/>
        <v>#DIV/0!</v>
      </c>
      <c r="AT37" s="44" t="e">
        <f t="shared" si="54"/>
        <v>#DIV/0!</v>
      </c>
      <c r="AU37" s="44" t="e">
        <f t="shared" si="54"/>
        <v>#DIV/0!</v>
      </c>
      <c r="AV37" s="27"/>
      <c r="AX37" s="45"/>
      <c r="AY37" s="45">
        <v>1</v>
      </c>
    </row>
    <row r="38" spans="1:51" hidden="1">
      <c r="A38" s="10"/>
      <c r="B38" s="32" t="s">
        <v>55</v>
      </c>
      <c r="C38" s="33"/>
      <c r="D38" s="34">
        <f t="shared" si="28"/>
        <v>0</v>
      </c>
      <c r="E38" s="35"/>
      <c r="F38" s="33"/>
      <c r="G38" s="34">
        <f t="shared" si="29"/>
        <v>0</v>
      </c>
      <c r="H38" s="35"/>
      <c r="I38" s="36"/>
      <c r="K38" s="40" t="e">
        <f t="shared" si="30"/>
        <v>#DIV/0!</v>
      </c>
      <c r="L38" s="100" t="e">
        <f t="shared" si="31"/>
        <v>#DIV/0!</v>
      </c>
      <c r="M38" s="101" t="e">
        <f t="shared" si="32"/>
        <v>#DIV/0!</v>
      </c>
      <c r="N38" s="102" t="e">
        <f t="shared" si="33"/>
        <v>#DIV/0!</v>
      </c>
      <c r="O38" s="102" t="e">
        <f t="shared" si="34"/>
        <v>#DIV/0!</v>
      </c>
      <c r="P38" s="102" t="e">
        <f t="shared" si="35"/>
        <v>#DIV/0!</v>
      </c>
      <c r="Q38" s="121" t="e">
        <f t="shared" si="36"/>
        <v>#DIV/0!</v>
      </c>
      <c r="R38" s="102" t="e">
        <f t="shared" si="37"/>
        <v>#DIV/0!</v>
      </c>
      <c r="S38" s="37">
        <f t="shared" si="38"/>
        <v>1.9599639845400536</v>
      </c>
      <c r="T38" s="38" t="e">
        <f t="shared" si="39"/>
        <v>#DIV/0!</v>
      </c>
      <c r="U38" s="38" t="e">
        <f t="shared" si="40"/>
        <v>#DIV/0!</v>
      </c>
      <c r="V38" s="39" t="e">
        <f t="shared" si="41"/>
        <v>#DIV/0!</v>
      </c>
      <c r="W38" s="40" t="e">
        <f t="shared" si="41"/>
        <v>#DIV/0!</v>
      </c>
      <c r="X38" s="41"/>
      <c r="Z38" s="104" t="e">
        <f>(N38-P50)^2</f>
        <v>#DIV/0!</v>
      </c>
      <c r="AA38" s="40" t="e">
        <f t="shared" si="42"/>
        <v>#DIV/0!</v>
      </c>
      <c r="AB38" s="105">
        <v>1</v>
      </c>
      <c r="AC38" s="106"/>
      <c r="AD38" s="106"/>
      <c r="AE38" s="101" t="e">
        <f t="shared" si="43"/>
        <v>#DIV/0!</v>
      </c>
      <c r="AF38" s="107"/>
      <c r="AG38" s="108" t="e">
        <f>AG50</f>
        <v>#DIV/0!</v>
      </c>
      <c r="AH38" s="108" t="e">
        <f>AH50</f>
        <v>#DIV/0!</v>
      </c>
      <c r="AI38" s="40" t="e">
        <f t="shared" si="44"/>
        <v>#DIV/0!</v>
      </c>
      <c r="AJ38" s="109" t="e">
        <f t="shared" si="45"/>
        <v>#DIV/0!</v>
      </c>
      <c r="AK38" s="110" t="e">
        <f>AJ38/AJ50</f>
        <v>#DIV/0!</v>
      </c>
      <c r="AL38" s="42" t="e">
        <f t="shared" si="46"/>
        <v>#DIV/0!</v>
      </c>
      <c r="AM38" s="42" t="e">
        <f t="shared" si="47"/>
        <v>#DIV/0!</v>
      </c>
      <c r="AN38" s="40" t="e">
        <f t="shared" si="48"/>
        <v>#DIV/0!</v>
      </c>
      <c r="AO38" s="43" t="e">
        <f t="shared" si="49"/>
        <v>#DIV/0!</v>
      </c>
      <c r="AP38" s="40" t="e">
        <f t="shared" si="50"/>
        <v>#DIV/0!</v>
      </c>
      <c r="AQ38" s="37">
        <f t="shared" si="51"/>
        <v>1.9599639845400536</v>
      </c>
      <c r="AR38" s="38" t="e">
        <f t="shared" si="52"/>
        <v>#DIV/0!</v>
      </c>
      <c r="AS38" s="38" t="e">
        <f t="shared" si="53"/>
        <v>#DIV/0!</v>
      </c>
      <c r="AT38" s="44" t="e">
        <f t="shared" si="54"/>
        <v>#DIV/0!</v>
      </c>
      <c r="AU38" s="44" t="e">
        <f t="shared" si="54"/>
        <v>#DIV/0!</v>
      </c>
      <c r="AV38" s="27"/>
      <c r="AX38" s="45"/>
      <c r="AY38" s="45">
        <v>1</v>
      </c>
    </row>
    <row r="39" spans="1:51" hidden="1">
      <c r="A39" s="10"/>
      <c r="B39" s="32" t="s">
        <v>56</v>
      </c>
      <c r="C39" s="33"/>
      <c r="D39" s="34">
        <f t="shared" si="28"/>
        <v>0</v>
      </c>
      <c r="E39" s="35"/>
      <c r="F39" s="33"/>
      <c r="G39" s="34">
        <f t="shared" si="29"/>
        <v>0</v>
      </c>
      <c r="H39" s="35"/>
      <c r="I39" s="36"/>
      <c r="K39" s="40" t="e">
        <f t="shared" si="30"/>
        <v>#DIV/0!</v>
      </c>
      <c r="L39" s="100" t="e">
        <f t="shared" si="31"/>
        <v>#DIV/0!</v>
      </c>
      <c r="M39" s="101" t="e">
        <f t="shared" si="32"/>
        <v>#DIV/0!</v>
      </c>
      <c r="N39" s="102" t="e">
        <f t="shared" si="33"/>
        <v>#DIV/0!</v>
      </c>
      <c r="O39" s="102" t="e">
        <f t="shared" si="34"/>
        <v>#DIV/0!</v>
      </c>
      <c r="P39" s="102" t="e">
        <f t="shared" si="35"/>
        <v>#DIV/0!</v>
      </c>
      <c r="Q39" s="121" t="e">
        <f t="shared" si="36"/>
        <v>#DIV/0!</v>
      </c>
      <c r="R39" s="102" t="e">
        <f t="shared" si="37"/>
        <v>#DIV/0!</v>
      </c>
      <c r="S39" s="37">
        <f t="shared" si="38"/>
        <v>1.9599639845400536</v>
      </c>
      <c r="T39" s="38" t="e">
        <f t="shared" si="39"/>
        <v>#DIV/0!</v>
      </c>
      <c r="U39" s="38" t="e">
        <f t="shared" si="40"/>
        <v>#DIV/0!</v>
      </c>
      <c r="V39" s="39" t="e">
        <f t="shared" si="41"/>
        <v>#DIV/0!</v>
      </c>
      <c r="W39" s="40" t="e">
        <f t="shared" si="41"/>
        <v>#DIV/0!</v>
      </c>
      <c r="X39" s="41"/>
      <c r="Z39" s="104" t="e">
        <f>(N39-P50)^2</f>
        <v>#DIV/0!</v>
      </c>
      <c r="AA39" s="40" t="e">
        <f t="shared" si="42"/>
        <v>#DIV/0!</v>
      </c>
      <c r="AB39" s="105">
        <v>1</v>
      </c>
      <c r="AC39" s="106"/>
      <c r="AD39" s="106"/>
      <c r="AE39" s="101" t="e">
        <f t="shared" si="43"/>
        <v>#DIV/0!</v>
      </c>
      <c r="AF39" s="107"/>
      <c r="AG39" s="108" t="e">
        <f>AG50</f>
        <v>#DIV/0!</v>
      </c>
      <c r="AH39" s="108" t="e">
        <f>AH50</f>
        <v>#DIV/0!</v>
      </c>
      <c r="AI39" s="40" t="e">
        <f t="shared" si="44"/>
        <v>#DIV/0!</v>
      </c>
      <c r="AJ39" s="109" t="e">
        <f t="shared" si="45"/>
        <v>#DIV/0!</v>
      </c>
      <c r="AK39" s="110" t="e">
        <f>AJ39/AJ50</f>
        <v>#DIV/0!</v>
      </c>
      <c r="AL39" s="42" t="e">
        <f t="shared" si="46"/>
        <v>#DIV/0!</v>
      </c>
      <c r="AM39" s="42" t="e">
        <f t="shared" si="47"/>
        <v>#DIV/0!</v>
      </c>
      <c r="AN39" s="40" t="e">
        <f t="shared" si="48"/>
        <v>#DIV/0!</v>
      </c>
      <c r="AO39" s="43" t="e">
        <f t="shared" si="49"/>
        <v>#DIV/0!</v>
      </c>
      <c r="AP39" s="40" t="e">
        <f t="shared" si="50"/>
        <v>#DIV/0!</v>
      </c>
      <c r="AQ39" s="37">
        <f t="shared" si="51"/>
        <v>1.9599639845400536</v>
      </c>
      <c r="AR39" s="38" t="e">
        <f t="shared" si="52"/>
        <v>#DIV/0!</v>
      </c>
      <c r="AS39" s="38" t="e">
        <f t="shared" si="53"/>
        <v>#DIV/0!</v>
      </c>
      <c r="AT39" s="44" t="e">
        <f t="shared" si="54"/>
        <v>#DIV/0!</v>
      </c>
      <c r="AU39" s="44" t="e">
        <f t="shared" si="54"/>
        <v>#DIV/0!</v>
      </c>
      <c r="AV39" s="27"/>
      <c r="AX39" s="45"/>
      <c r="AY39" s="45">
        <v>1</v>
      </c>
    </row>
    <row r="40" spans="1:51" hidden="1">
      <c r="A40" s="10"/>
      <c r="B40" s="32" t="s">
        <v>57</v>
      </c>
      <c r="C40" s="33"/>
      <c r="D40" s="34">
        <f t="shared" si="28"/>
        <v>0</v>
      </c>
      <c r="E40" s="35"/>
      <c r="F40" s="33"/>
      <c r="G40" s="34">
        <f t="shared" si="29"/>
        <v>0</v>
      </c>
      <c r="H40" s="35"/>
      <c r="I40" s="36"/>
      <c r="K40" s="40" t="e">
        <f t="shared" si="30"/>
        <v>#DIV/0!</v>
      </c>
      <c r="L40" s="100" t="e">
        <f t="shared" si="31"/>
        <v>#DIV/0!</v>
      </c>
      <c r="M40" s="101" t="e">
        <f t="shared" si="32"/>
        <v>#DIV/0!</v>
      </c>
      <c r="N40" s="102" t="e">
        <f t="shared" si="33"/>
        <v>#DIV/0!</v>
      </c>
      <c r="O40" s="102" t="e">
        <f t="shared" si="34"/>
        <v>#DIV/0!</v>
      </c>
      <c r="P40" s="102" t="e">
        <f t="shared" si="35"/>
        <v>#DIV/0!</v>
      </c>
      <c r="Q40" s="121" t="e">
        <f t="shared" si="36"/>
        <v>#DIV/0!</v>
      </c>
      <c r="R40" s="102" t="e">
        <f t="shared" si="37"/>
        <v>#DIV/0!</v>
      </c>
      <c r="S40" s="37">
        <f t="shared" si="38"/>
        <v>1.9599639845400536</v>
      </c>
      <c r="T40" s="38" t="e">
        <f t="shared" si="39"/>
        <v>#DIV/0!</v>
      </c>
      <c r="U40" s="38" t="e">
        <f t="shared" si="40"/>
        <v>#DIV/0!</v>
      </c>
      <c r="V40" s="39" t="e">
        <f t="shared" si="41"/>
        <v>#DIV/0!</v>
      </c>
      <c r="W40" s="40" t="e">
        <f t="shared" si="41"/>
        <v>#DIV/0!</v>
      </c>
      <c r="X40" s="41"/>
      <c r="Z40" s="104" t="e">
        <f>(N40-P50)^2</f>
        <v>#DIV/0!</v>
      </c>
      <c r="AA40" s="40" t="e">
        <f t="shared" si="42"/>
        <v>#DIV/0!</v>
      </c>
      <c r="AB40" s="105">
        <v>1</v>
      </c>
      <c r="AC40" s="106"/>
      <c r="AD40" s="106"/>
      <c r="AE40" s="101" t="e">
        <f t="shared" si="43"/>
        <v>#DIV/0!</v>
      </c>
      <c r="AF40" s="107"/>
      <c r="AG40" s="108" t="e">
        <f>AG50</f>
        <v>#DIV/0!</v>
      </c>
      <c r="AH40" s="108" t="e">
        <f>AH50</f>
        <v>#DIV/0!</v>
      </c>
      <c r="AI40" s="40" t="e">
        <f t="shared" si="44"/>
        <v>#DIV/0!</v>
      </c>
      <c r="AJ40" s="109" t="e">
        <f t="shared" si="45"/>
        <v>#DIV/0!</v>
      </c>
      <c r="AK40" s="110" t="e">
        <f>AJ40/AJ50</f>
        <v>#DIV/0!</v>
      </c>
      <c r="AL40" s="42" t="e">
        <f t="shared" si="46"/>
        <v>#DIV/0!</v>
      </c>
      <c r="AM40" s="42" t="e">
        <f t="shared" si="47"/>
        <v>#DIV/0!</v>
      </c>
      <c r="AN40" s="40" t="e">
        <f t="shared" si="48"/>
        <v>#DIV/0!</v>
      </c>
      <c r="AO40" s="43" t="e">
        <f t="shared" si="49"/>
        <v>#DIV/0!</v>
      </c>
      <c r="AP40" s="40" t="e">
        <f t="shared" si="50"/>
        <v>#DIV/0!</v>
      </c>
      <c r="AQ40" s="37">
        <f t="shared" si="51"/>
        <v>1.9599639845400536</v>
      </c>
      <c r="AR40" s="38" t="e">
        <f t="shared" si="52"/>
        <v>#DIV/0!</v>
      </c>
      <c r="AS40" s="38" t="e">
        <f t="shared" si="53"/>
        <v>#DIV/0!</v>
      </c>
      <c r="AT40" s="44" t="e">
        <f t="shared" si="54"/>
        <v>#DIV/0!</v>
      </c>
      <c r="AU40" s="44" t="e">
        <f t="shared" si="54"/>
        <v>#DIV/0!</v>
      </c>
      <c r="AV40" s="27"/>
      <c r="AX40" s="45"/>
      <c r="AY40" s="45">
        <v>1</v>
      </c>
    </row>
    <row r="41" spans="1:51" hidden="1">
      <c r="A41" s="10"/>
      <c r="B41" s="32" t="s">
        <v>58</v>
      </c>
      <c r="C41" s="33"/>
      <c r="D41" s="34">
        <f t="shared" si="28"/>
        <v>0</v>
      </c>
      <c r="E41" s="35"/>
      <c r="F41" s="33"/>
      <c r="G41" s="34">
        <f t="shared" si="29"/>
        <v>0</v>
      </c>
      <c r="H41" s="35"/>
      <c r="I41" s="36"/>
      <c r="K41" s="40" t="e">
        <f t="shared" si="30"/>
        <v>#DIV/0!</v>
      </c>
      <c r="L41" s="100" t="e">
        <f t="shared" si="31"/>
        <v>#DIV/0!</v>
      </c>
      <c r="M41" s="101" t="e">
        <f t="shared" si="32"/>
        <v>#DIV/0!</v>
      </c>
      <c r="N41" s="102" t="e">
        <f t="shared" si="33"/>
        <v>#DIV/0!</v>
      </c>
      <c r="O41" s="102" t="e">
        <f t="shared" si="34"/>
        <v>#DIV/0!</v>
      </c>
      <c r="P41" s="102" t="e">
        <f t="shared" si="35"/>
        <v>#DIV/0!</v>
      </c>
      <c r="Q41" s="121" t="e">
        <f t="shared" si="36"/>
        <v>#DIV/0!</v>
      </c>
      <c r="R41" s="102" t="e">
        <f t="shared" si="37"/>
        <v>#DIV/0!</v>
      </c>
      <c r="S41" s="37">
        <f t="shared" si="38"/>
        <v>1.9599639845400536</v>
      </c>
      <c r="T41" s="38" t="e">
        <f t="shared" si="39"/>
        <v>#DIV/0!</v>
      </c>
      <c r="U41" s="38" t="e">
        <f t="shared" si="40"/>
        <v>#DIV/0!</v>
      </c>
      <c r="V41" s="39" t="e">
        <f t="shared" si="41"/>
        <v>#DIV/0!</v>
      </c>
      <c r="W41" s="40" t="e">
        <f t="shared" si="41"/>
        <v>#DIV/0!</v>
      </c>
      <c r="X41" s="41"/>
      <c r="Z41" s="104" t="e">
        <f>(N41-P50)^2</f>
        <v>#DIV/0!</v>
      </c>
      <c r="AA41" s="40" t="e">
        <f t="shared" si="42"/>
        <v>#DIV/0!</v>
      </c>
      <c r="AB41" s="105">
        <v>1</v>
      </c>
      <c r="AC41" s="106"/>
      <c r="AD41" s="106"/>
      <c r="AE41" s="101" t="e">
        <f t="shared" si="43"/>
        <v>#DIV/0!</v>
      </c>
      <c r="AF41" s="107"/>
      <c r="AG41" s="108" t="e">
        <f>AG50</f>
        <v>#DIV/0!</v>
      </c>
      <c r="AH41" s="108" t="e">
        <f>AH50</f>
        <v>#DIV/0!</v>
      </c>
      <c r="AI41" s="40" t="e">
        <f t="shared" si="44"/>
        <v>#DIV/0!</v>
      </c>
      <c r="AJ41" s="109" t="e">
        <f t="shared" si="45"/>
        <v>#DIV/0!</v>
      </c>
      <c r="AK41" s="110" t="e">
        <f>AJ41/AJ50</f>
        <v>#DIV/0!</v>
      </c>
      <c r="AL41" s="42" t="e">
        <f t="shared" si="46"/>
        <v>#DIV/0!</v>
      </c>
      <c r="AM41" s="42" t="e">
        <f t="shared" si="47"/>
        <v>#DIV/0!</v>
      </c>
      <c r="AN41" s="40" t="e">
        <f t="shared" si="48"/>
        <v>#DIV/0!</v>
      </c>
      <c r="AO41" s="43" t="e">
        <f t="shared" si="49"/>
        <v>#DIV/0!</v>
      </c>
      <c r="AP41" s="40" t="e">
        <f t="shared" si="50"/>
        <v>#DIV/0!</v>
      </c>
      <c r="AQ41" s="37">
        <f t="shared" si="51"/>
        <v>1.9599639845400536</v>
      </c>
      <c r="AR41" s="38" t="e">
        <f t="shared" si="52"/>
        <v>#DIV/0!</v>
      </c>
      <c r="AS41" s="38" t="e">
        <f t="shared" si="53"/>
        <v>#DIV/0!</v>
      </c>
      <c r="AT41" s="44" t="e">
        <f t="shared" si="54"/>
        <v>#DIV/0!</v>
      </c>
      <c r="AU41" s="44" t="e">
        <f t="shared" si="54"/>
        <v>#DIV/0!</v>
      </c>
      <c r="AV41" s="27"/>
      <c r="AX41" s="45"/>
      <c r="AY41" s="45">
        <v>1</v>
      </c>
    </row>
    <row r="42" spans="1:51" hidden="1">
      <c r="A42" s="10"/>
      <c r="B42" s="32" t="s">
        <v>59</v>
      </c>
      <c r="C42" s="33"/>
      <c r="D42" s="34">
        <f t="shared" si="28"/>
        <v>0</v>
      </c>
      <c r="E42" s="35"/>
      <c r="F42" s="33"/>
      <c r="G42" s="34">
        <f t="shared" si="29"/>
        <v>0</v>
      </c>
      <c r="H42" s="35"/>
      <c r="I42" s="36"/>
      <c r="K42" s="40" t="e">
        <f t="shared" si="30"/>
        <v>#DIV/0!</v>
      </c>
      <c r="L42" s="100" t="e">
        <f t="shared" si="31"/>
        <v>#DIV/0!</v>
      </c>
      <c r="M42" s="101" t="e">
        <f t="shared" si="32"/>
        <v>#DIV/0!</v>
      </c>
      <c r="N42" s="102" t="e">
        <f t="shared" si="33"/>
        <v>#DIV/0!</v>
      </c>
      <c r="O42" s="102" t="e">
        <f t="shared" si="34"/>
        <v>#DIV/0!</v>
      </c>
      <c r="P42" s="102" t="e">
        <f t="shared" si="35"/>
        <v>#DIV/0!</v>
      </c>
      <c r="Q42" s="121" t="e">
        <f t="shared" si="36"/>
        <v>#DIV/0!</v>
      </c>
      <c r="R42" s="102" t="e">
        <f t="shared" si="37"/>
        <v>#DIV/0!</v>
      </c>
      <c r="S42" s="37">
        <f t="shared" si="38"/>
        <v>1.9599639845400536</v>
      </c>
      <c r="T42" s="38" t="e">
        <f t="shared" si="39"/>
        <v>#DIV/0!</v>
      </c>
      <c r="U42" s="38" t="e">
        <f t="shared" si="40"/>
        <v>#DIV/0!</v>
      </c>
      <c r="V42" s="39" t="e">
        <f t="shared" si="41"/>
        <v>#DIV/0!</v>
      </c>
      <c r="W42" s="40" t="e">
        <f t="shared" si="41"/>
        <v>#DIV/0!</v>
      </c>
      <c r="X42" s="41"/>
      <c r="Z42" s="104" t="e">
        <f>(N42-P50)^2</f>
        <v>#DIV/0!</v>
      </c>
      <c r="AA42" s="40" t="e">
        <f t="shared" si="42"/>
        <v>#DIV/0!</v>
      </c>
      <c r="AB42" s="105">
        <v>1</v>
      </c>
      <c r="AC42" s="106"/>
      <c r="AD42" s="106"/>
      <c r="AE42" s="101" t="e">
        <f t="shared" si="43"/>
        <v>#DIV/0!</v>
      </c>
      <c r="AF42" s="107"/>
      <c r="AG42" s="108" t="e">
        <f>AG50</f>
        <v>#DIV/0!</v>
      </c>
      <c r="AH42" s="108" t="e">
        <f>AH50</f>
        <v>#DIV/0!</v>
      </c>
      <c r="AI42" s="40" t="e">
        <f t="shared" si="44"/>
        <v>#DIV/0!</v>
      </c>
      <c r="AJ42" s="109" t="e">
        <f t="shared" si="45"/>
        <v>#DIV/0!</v>
      </c>
      <c r="AK42" s="110" t="e">
        <f>AJ42/AJ50</f>
        <v>#DIV/0!</v>
      </c>
      <c r="AL42" s="42" t="e">
        <f t="shared" si="46"/>
        <v>#DIV/0!</v>
      </c>
      <c r="AM42" s="42" t="e">
        <f t="shared" si="47"/>
        <v>#DIV/0!</v>
      </c>
      <c r="AN42" s="40" t="e">
        <f t="shared" si="48"/>
        <v>#DIV/0!</v>
      </c>
      <c r="AO42" s="43" t="e">
        <f t="shared" si="49"/>
        <v>#DIV/0!</v>
      </c>
      <c r="AP42" s="40" t="e">
        <f t="shared" si="50"/>
        <v>#DIV/0!</v>
      </c>
      <c r="AQ42" s="37">
        <f t="shared" si="51"/>
        <v>1.9599639845400536</v>
      </c>
      <c r="AR42" s="38" t="e">
        <f t="shared" si="52"/>
        <v>#DIV/0!</v>
      </c>
      <c r="AS42" s="38" t="e">
        <f t="shared" si="53"/>
        <v>#DIV/0!</v>
      </c>
      <c r="AT42" s="44" t="e">
        <f t="shared" si="54"/>
        <v>#DIV/0!</v>
      </c>
      <c r="AU42" s="44" t="e">
        <f t="shared" si="54"/>
        <v>#DIV/0!</v>
      </c>
      <c r="AV42" s="27"/>
      <c r="AX42" s="45"/>
      <c r="AY42" s="45">
        <v>1</v>
      </c>
    </row>
    <row r="43" spans="1:51" hidden="1">
      <c r="A43" s="10"/>
      <c r="B43" s="32" t="s">
        <v>60</v>
      </c>
      <c r="C43" s="33"/>
      <c r="D43" s="34">
        <f t="shared" si="28"/>
        <v>0</v>
      </c>
      <c r="E43" s="35"/>
      <c r="F43" s="33"/>
      <c r="G43" s="34">
        <f t="shared" si="29"/>
        <v>0</v>
      </c>
      <c r="H43" s="35"/>
      <c r="I43" s="36"/>
      <c r="K43" s="40" t="e">
        <f t="shared" si="30"/>
        <v>#DIV/0!</v>
      </c>
      <c r="L43" s="100" t="e">
        <f t="shared" si="31"/>
        <v>#DIV/0!</v>
      </c>
      <c r="M43" s="101" t="e">
        <f t="shared" si="32"/>
        <v>#DIV/0!</v>
      </c>
      <c r="N43" s="102" t="e">
        <f t="shared" si="33"/>
        <v>#DIV/0!</v>
      </c>
      <c r="O43" s="102" t="e">
        <f t="shared" si="34"/>
        <v>#DIV/0!</v>
      </c>
      <c r="P43" s="102" t="e">
        <f t="shared" si="35"/>
        <v>#DIV/0!</v>
      </c>
      <c r="Q43" s="121" t="e">
        <f t="shared" si="36"/>
        <v>#DIV/0!</v>
      </c>
      <c r="R43" s="102" t="e">
        <f t="shared" si="37"/>
        <v>#DIV/0!</v>
      </c>
      <c r="S43" s="37">
        <f t="shared" si="38"/>
        <v>1.9599639845400536</v>
      </c>
      <c r="T43" s="38" t="e">
        <f t="shared" si="39"/>
        <v>#DIV/0!</v>
      </c>
      <c r="U43" s="38" t="e">
        <f t="shared" si="40"/>
        <v>#DIV/0!</v>
      </c>
      <c r="V43" s="39" t="e">
        <f t="shared" si="41"/>
        <v>#DIV/0!</v>
      </c>
      <c r="W43" s="40" t="e">
        <f t="shared" si="41"/>
        <v>#DIV/0!</v>
      </c>
      <c r="X43" s="41"/>
      <c r="Z43" s="104" t="e">
        <f>(N43-P50)^2</f>
        <v>#DIV/0!</v>
      </c>
      <c r="AA43" s="40" t="e">
        <f t="shared" si="42"/>
        <v>#DIV/0!</v>
      </c>
      <c r="AB43" s="105">
        <v>1</v>
      </c>
      <c r="AC43" s="106"/>
      <c r="AD43" s="106"/>
      <c r="AE43" s="101" t="e">
        <f t="shared" si="43"/>
        <v>#DIV/0!</v>
      </c>
      <c r="AF43" s="107"/>
      <c r="AG43" s="108" t="e">
        <f>AG50</f>
        <v>#DIV/0!</v>
      </c>
      <c r="AH43" s="108" t="e">
        <f>AH50</f>
        <v>#DIV/0!</v>
      </c>
      <c r="AI43" s="40" t="e">
        <f t="shared" si="44"/>
        <v>#DIV/0!</v>
      </c>
      <c r="AJ43" s="109" t="e">
        <f t="shared" si="45"/>
        <v>#DIV/0!</v>
      </c>
      <c r="AK43" s="110" t="e">
        <f>AJ43/AJ50</f>
        <v>#DIV/0!</v>
      </c>
      <c r="AL43" s="42" t="e">
        <f t="shared" si="46"/>
        <v>#DIV/0!</v>
      </c>
      <c r="AM43" s="42" t="e">
        <f t="shared" si="47"/>
        <v>#DIV/0!</v>
      </c>
      <c r="AN43" s="40" t="e">
        <f t="shared" si="48"/>
        <v>#DIV/0!</v>
      </c>
      <c r="AO43" s="43" t="e">
        <f t="shared" si="49"/>
        <v>#DIV/0!</v>
      </c>
      <c r="AP43" s="40" t="e">
        <f t="shared" si="50"/>
        <v>#DIV/0!</v>
      </c>
      <c r="AQ43" s="37">
        <f t="shared" si="51"/>
        <v>1.9599639845400536</v>
      </c>
      <c r="AR43" s="38" t="e">
        <f t="shared" si="52"/>
        <v>#DIV/0!</v>
      </c>
      <c r="AS43" s="38" t="e">
        <f t="shared" si="53"/>
        <v>#DIV/0!</v>
      </c>
      <c r="AT43" s="44" t="e">
        <f t="shared" si="54"/>
        <v>#DIV/0!</v>
      </c>
      <c r="AU43" s="44" t="e">
        <f t="shared" si="54"/>
        <v>#DIV/0!</v>
      </c>
      <c r="AV43" s="27"/>
      <c r="AX43" s="45"/>
      <c r="AY43" s="45">
        <v>1</v>
      </c>
    </row>
    <row r="44" spans="1:51" hidden="1">
      <c r="A44" s="10"/>
      <c r="B44" s="32" t="s">
        <v>61</v>
      </c>
      <c r="C44" s="33"/>
      <c r="D44" s="34">
        <f t="shared" si="28"/>
        <v>0</v>
      </c>
      <c r="E44" s="35"/>
      <c r="F44" s="33"/>
      <c r="G44" s="34">
        <f t="shared" si="29"/>
        <v>0</v>
      </c>
      <c r="H44" s="35"/>
      <c r="I44" s="36"/>
      <c r="K44" s="40" t="e">
        <f t="shared" si="30"/>
        <v>#DIV/0!</v>
      </c>
      <c r="L44" s="100" t="e">
        <f t="shared" si="31"/>
        <v>#DIV/0!</v>
      </c>
      <c r="M44" s="101" t="e">
        <f t="shared" si="32"/>
        <v>#DIV/0!</v>
      </c>
      <c r="N44" s="102" t="e">
        <f t="shared" si="33"/>
        <v>#DIV/0!</v>
      </c>
      <c r="O44" s="102" t="e">
        <f t="shared" si="34"/>
        <v>#DIV/0!</v>
      </c>
      <c r="P44" s="102" t="e">
        <f t="shared" si="35"/>
        <v>#DIV/0!</v>
      </c>
      <c r="Q44" s="121" t="e">
        <f t="shared" si="36"/>
        <v>#DIV/0!</v>
      </c>
      <c r="R44" s="102" t="e">
        <f t="shared" si="37"/>
        <v>#DIV/0!</v>
      </c>
      <c r="S44" s="37">
        <f t="shared" si="38"/>
        <v>1.9599639845400536</v>
      </c>
      <c r="T44" s="38" t="e">
        <f t="shared" si="39"/>
        <v>#DIV/0!</v>
      </c>
      <c r="U44" s="38" t="e">
        <f t="shared" si="40"/>
        <v>#DIV/0!</v>
      </c>
      <c r="V44" s="39" t="e">
        <f t="shared" si="41"/>
        <v>#DIV/0!</v>
      </c>
      <c r="W44" s="40" t="e">
        <f t="shared" si="41"/>
        <v>#DIV/0!</v>
      </c>
      <c r="X44" s="41"/>
      <c r="Z44" s="104" t="e">
        <f>(N44-P50)^2</f>
        <v>#DIV/0!</v>
      </c>
      <c r="AA44" s="40" t="e">
        <f t="shared" si="42"/>
        <v>#DIV/0!</v>
      </c>
      <c r="AB44" s="105">
        <v>1</v>
      </c>
      <c r="AC44" s="106"/>
      <c r="AD44" s="106"/>
      <c r="AE44" s="101" t="e">
        <f t="shared" si="43"/>
        <v>#DIV/0!</v>
      </c>
      <c r="AF44" s="107"/>
      <c r="AG44" s="108" t="e">
        <f>AG50</f>
        <v>#DIV/0!</v>
      </c>
      <c r="AH44" s="108" t="e">
        <f>AH50</f>
        <v>#DIV/0!</v>
      </c>
      <c r="AI44" s="40" t="e">
        <f t="shared" si="44"/>
        <v>#DIV/0!</v>
      </c>
      <c r="AJ44" s="109" t="e">
        <f t="shared" si="45"/>
        <v>#DIV/0!</v>
      </c>
      <c r="AK44" s="110" t="e">
        <f>AJ44/AJ50</f>
        <v>#DIV/0!</v>
      </c>
      <c r="AL44" s="42" t="e">
        <f t="shared" si="46"/>
        <v>#DIV/0!</v>
      </c>
      <c r="AM44" s="42" t="e">
        <f t="shared" si="47"/>
        <v>#DIV/0!</v>
      </c>
      <c r="AN44" s="40" t="e">
        <f t="shared" si="48"/>
        <v>#DIV/0!</v>
      </c>
      <c r="AO44" s="43" t="e">
        <f t="shared" si="49"/>
        <v>#DIV/0!</v>
      </c>
      <c r="AP44" s="40" t="e">
        <f t="shared" si="50"/>
        <v>#DIV/0!</v>
      </c>
      <c r="AQ44" s="37">
        <f t="shared" si="51"/>
        <v>1.9599639845400536</v>
      </c>
      <c r="AR44" s="38" t="e">
        <f t="shared" si="52"/>
        <v>#DIV/0!</v>
      </c>
      <c r="AS44" s="38" t="e">
        <f t="shared" si="53"/>
        <v>#DIV/0!</v>
      </c>
      <c r="AT44" s="44" t="e">
        <f t="shared" si="54"/>
        <v>#DIV/0!</v>
      </c>
      <c r="AU44" s="44" t="e">
        <f t="shared" si="54"/>
        <v>#DIV/0!</v>
      </c>
      <c r="AV44" s="27"/>
      <c r="AX44" s="45"/>
      <c r="AY44" s="45">
        <v>1</v>
      </c>
    </row>
    <row r="45" spans="1:51" hidden="1">
      <c r="A45" s="10"/>
      <c r="B45" s="32" t="s">
        <v>62</v>
      </c>
      <c r="C45" s="33"/>
      <c r="D45" s="34">
        <f t="shared" si="28"/>
        <v>0</v>
      </c>
      <c r="E45" s="35"/>
      <c r="F45" s="33"/>
      <c r="G45" s="34">
        <f t="shared" si="29"/>
        <v>0</v>
      </c>
      <c r="H45" s="35"/>
      <c r="I45" s="36"/>
      <c r="K45" s="40" t="e">
        <f t="shared" si="30"/>
        <v>#DIV/0!</v>
      </c>
      <c r="L45" s="100" t="e">
        <f t="shared" si="31"/>
        <v>#DIV/0!</v>
      </c>
      <c r="M45" s="101" t="e">
        <f t="shared" si="32"/>
        <v>#DIV/0!</v>
      </c>
      <c r="N45" s="102" t="e">
        <f t="shared" si="33"/>
        <v>#DIV/0!</v>
      </c>
      <c r="O45" s="102" t="e">
        <f t="shared" si="34"/>
        <v>#DIV/0!</v>
      </c>
      <c r="P45" s="102" t="e">
        <f t="shared" si="35"/>
        <v>#DIV/0!</v>
      </c>
      <c r="Q45" s="121" t="e">
        <f t="shared" si="36"/>
        <v>#DIV/0!</v>
      </c>
      <c r="R45" s="102" t="e">
        <f t="shared" si="37"/>
        <v>#DIV/0!</v>
      </c>
      <c r="S45" s="37">
        <f t="shared" si="38"/>
        <v>1.9599639845400536</v>
      </c>
      <c r="T45" s="38" t="e">
        <f t="shared" si="39"/>
        <v>#DIV/0!</v>
      </c>
      <c r="U45" s="38" t="e">
        <f t="shared" si="40"/>
        <v>#DIV/0!</v>
      </c>
      <c r="V45" s="39" t="e">
        <f t="shared" si="41"/>
        <v>#DIV/0!</v>
      </c>
      <c r="W45" s="40" t="e">
        <f t="shared" si="41"/>
        <v>#DIV/0!</v>
      </c>
      <c r="X45" s="41"/>
      <c r="Z45" s="104" t="e">
        <f>(N45-P50)^2</f>
        <v>#DIV/0!</v>
      </c>
      <c r="AA45" s="40" t="e">
        <f t="shared" si="42"/>
        <v>#DIV/0!</v>
      </c>
      <c r="AB45" s="105">
        <v>1</v>
      </c>
      <c r="AC45" s="106"/>
      <c r="AD45" s="106"/>
      <c r="AE45" s="101" t="e">
        <f t="shared" si="43"/>
        <v>#DIV/0!</v>
      </c>
      <c r="AF45" s="107"/>
      <c r="AG45" s="108" t="e">
        <f>AG50</f>
        <v>#DIV/0!</v>
      </c>
      <c r="AH45" s="108" t="e">
        <f>AH50</f>
        <v>#DIV/0!</v>
      </c>
      <c r="AI45" s="40" t="e">
        <f t="shared" si="44"/>
        <v>#DIV/0!</v>
      </c>
      <c r="AJ45" s="109" t="e">
        <f t="shared" si="45"/>
        <v>#DIV/0!</v>
      </c>
      <c r="AK45" s="110" t="e">
        <f>AJ45/AJ50</f>
        <v>#DIV/0!</v>
      </c>
      <c r="AL45" s="42" t="e">
        <f t="shared" si="46"/>
        <v>#DIV/0!</v>
      </c>
      <c r="AM45" s="42" t="e">
        <f t="shared" si="47"/>
        <v>#DIV/0!</v>
      </c>
      <c r="AN45" s="40" t="e">
        <f t="shared" si="48"/>
        <v>#DIV/0!</v>
      </c>
      <c r="AO45" s="43" t="e">
        <f t="shared" si="49"/>
        <v>#DIV/0!</v>
      </c>
      <c r="AP45" s="40" t="e">
        <f t="shared" si="50"/>
        <v>#DIV/0!</v>
      </c>
      <c r="AQ45" s="37">
        <f t="shared" si="51"/>
        <v>1.9599639845400536</v>
      </c>
      <c r="AR45" s="38" t="e">
        <f t="shared" si="52"/>
        <v>#DIV/0!</v>
      </c>
      <c r="AS45" s="38" t="e">
        <f t="shared" si="53"/>
        <v>#DIV/0!</v>
      </c>
      <c r="AT45" s="44" t="e">
        <f t="shared" si="54"/>
        <v>#DIV/0!</v>
      </c>
      <c r="AU45" s="44" t="e">
        <f t="shared" si="54"/>
        <v>#DIV/0!</v>
      </c>
      <c r="AV45" s="27"/>
      <c r="AX45" s="45"/>
      <c r="AY45" s="45">
        <v>1</v>
      </c>
    </row>
    <row r="46" spans="1:51" hidden="1">
      <c r="A46" s="10"/>
      <c r="B46" s="32" t="s">
        <v>63</v>
      </c>
      <c r="C46" s="33"/>
      <c r="D46" s="34">
        <f t="shared" si="28"/>
        <v>0</v>
      </c>
      <c r="E46" s="35"/>
      <c r="F46" s="33"/>
      <c r="G46" s="34">
        <f t="shared" si="29"/>
        <v>0</v>
      </c>
      <c r="H46" s="35"/>
      <c r="I46" s="36"/>
      <c r="K46" s="40" t="e">
        <f t="shared" si="30"/>
        <v>#DIV/0!</v>
      </c>
      <c r="L46" s="100" t="e">
        <f t="shared" si="31"/>
        <v>#DIV/0!</v>
      </c>
      <c r="M46" s="101" t="e">
        <f t="shared" si="32"/>
        <v>#DIV/0!</v>
      </c>
      <c r="N46" s="102" t="e">
        <f t="shared" si="33"/>
        <v>#DIV/0!</v>
      </c>
      <c r="O46" s="102" t="e">
        <f t="shared" si="34"/>
        <v>#DIV/0!</v>
      </c>
      <c r="P46" s="102" t="e">
        <f t="shared" si="35"/>
        <v>#DIV/0!</v>
      </c>
      <c r="Q46" s="121" t="e">
        <f t="shared" si="36"/>
        <v>#DIV/0!</v>
      </c>
      <c r="R46" s="102" t="e">
        <f t="shared" si="37"/>
        <v>#DIV/0!</v>
      </c>
      <c r="S46" s="37">
        <f t="shared" si="38"/>
        <v>1.9599639845400536</v>
      </c>
      <c r="T46" s="38" t="e">
        <f t="shared" si="39"/>
        <v>#DIV/0!</v>
      </c>
      <c r="U46" s="38" t="e">
        <f t="shared" si="40"/>
        <v>#DIV/0!</v>
      </c>
      <c r="V46" s="39" t="e">
        <f t="shared" si="41"/>
        <v>#DIV/0!</v>
      </c>
      <c r="W46" s="40" t="e">
        <f t="shared" si="41"/>
        <v>#DIV/0!</v>
      </c>
      <c r="X46" s="41"/>
      <c r="Z46" s="104" t="e">
        <f>(N46-P50)^2</f>
        <v>#DIV/0!</v>
      </c>
      <c r="AA46" s="40" t="e">
        <f t="shared" si="42"/>
        <v>#DIV/0!</v>
      </c>
      <c r="AB46" s="105">
        <v>1</v>
      </c>
      <c r="AC46" s="106"/>
      <c r="AD46" s="106"/>
      <c r="AE46" s="101" t="e">
        <f t="shared" si="43"/>
        <v>#DIV/0!</v>
      </c>
      <c r="AF46" s="107"/>
      <c r="AG46" s="108" t="e">
        <f>AG50</f>
        <v>#DIV/0!</v>
      </c>
      <c r="AH46" s="108" t="e">
        <f>AH50</f>
        <v>#DIV/0!</v>
      </c>
      <c r="AI46" s="40" t="e">
        <f t="shared" si="44"/>
        <v>#DIV/0!</v>
      </c>
      <c r="AJ46" s="109" t="e">
        <f t="shared" si="45"/>
        <v>#DIV/0!</v>
      </c>
      <c r="AK46" s="110" t="e">
        <f>AJ46/AJ50</f>
        <v>#DIV/0!</v>
      </c>
      <c r="AL46" s="42" t="e">
        <f t="shared" si="46"/>
        <v>#DIV/0!</v>
      </c>
      <c r="AM46" s="42" t="e">
        <f t="shared" si="47"/>
        <v>#DIV/0!</v>
      </c>
      <c r="AN46" s="40" t="e">
        <f t="shared" si="48"/>
        <v>#DIV/0!</v>
      </c>
      <c r="AO46" s="43" t="e">
        <f t="shared" si="49"/>
        <v>#DIV/0!</v>
      </c>
      <c r="AP46" s="40" t="e">
        <f t="shared" si="50"/>
        <v>#DIV/0!</v>
      </c>
      <c r="AQ46" s="37">
        <f t="shared" si="51"/>
        <v>1.9599639845400536</v>
      </c>
      <c r="AR46" s="38" t="e">
        <f t="shared" si="52"/>
        <v>#DIV/0!</v>
      </c>
      <c r="AS46" s="38" t="e">
        <f t="shared" si="53"/>
        <v>#DIV/0!</v>
      </c>
      <c r="AT46" s="44" t="e">
        <f t="shared" si="54"/>
        <v>#DIV/0!</v>
      </c>
      <c r="AU46" s="44" t="e">
        <f t="shared" si="54"/>
        <v>#DIV/0!</v>
      </c>
      <c r="AV46" s="27"/>
      <c r="AX46" s="45"/>
      <c r="AY46" s="45">
        <v>1</v>
      </c>
    </row>
    <row r="47" spans="1:51" hidden="1">
      <c r="A47" s="10"/>
      <c r="B47" s="32" t="s">
        <v>64</v>
      </c>
      <c r="C47" s="33"/>
      <c r="D47" s="34">
        <f t="shared" si="28"/>
        <v>0</v>
      </c>
      <c r="E47" s="35"/>
      <c r="F47" s="33"/>
      <c r="G47" s="34">
        <f t="shared" si="29"/>
        <v>0</v>
      </c>
      <c r="H47" s="35"/>
      <c r="I47" s="36"/>
      <c r="K47" s="40" t="e">
        <f t="shared" si="30"/>
        <v>#DIV/0!</v>
      </c>
      <c r="L47" s="100" t="e">
        <f t="shared" si="31"/>
        <v>#DIV/0!</v>
      </c>
      <c r="M47" s="101" t="e">
        <f t="shared" si="32"/>
        <v>#DIV/0!</v>
      </c>
      <c r="N47" s="102" t="e">
        <f t="shared" si="33"/>
        <v>#DIV/0!</v>
      </c>
      <c r="O47" s="102" t="e">
        <f t="shared" si="34"/>
        <v>#DIV/0!</v>
      </c>
      <c r="P47" s="102" t="e">
        <f t="shared" si="35"/>
        <v>#DIV/0!</v>
      </c>
      <c r="Q47" s="121" t="e">
        <f t="shared" si="36"/>
        <v>#DIV/0!</v>
      </c>
      <c r="R47" s="102" t="e">
        <f t="shared" si="37"/>
        <v>#DIV/0!</v>
      </c>
      <c r="S47" s="37">
        <f t="shared" si="38"/>
        <v>1.9599639845400536</v>
      </c>
      <c r="T47" s="38" t="e">
        <f t="shared" si="39"/>
        <v>#DIV/0!</v>
      </c>
      <c r="U47" s="38" t="e">
        <f t="shared" si="40"/>
        <v>#DIV/0!</v>
      </c>
      <c r="V47" s="39" t="e">
        <f t="shared" si="41"/>
        <v>#DIV/0!</v>
      </c>
      <c r="W47" s="40" t="e">
        <f t="shared" si="41"/>
        <v>#DIV/0!</v>
      </c>
      <c r="X47" s="41"/>
      <c r="Z47" s="104" t="e">
        <f>(N47-P50)^2</f>
        <v>#DIV/0!</v>
      </c>
      <c r="AA47" s="40" t="e">
        <f t="shared" si="42"/>
        <v>#DIV/0!</v>
      </c>
      <c r="AB47" s="105">
        <v>1</v>
      </c>
      <c r="AC47" s="106"/>
      <c r="AD47" s="106"/>
      <c r="AE47" s="101" t="e">
        <f t="shared" si="43"/>
        <v>#DIV/0!</v>
      </c>
      <c r="AF47" s="107"/>
      <c r="AG47" s="108" t="e">
        <f>AG50</f>
        <v>#DIV/0!</v>
      </c>
      <c r="AH47" s="108" t="e">
        <f>AH50</f>
        <v>#DIV/0!</v>
      </c>
      <c r="AI47" s="40" t="e">
        <f t="shared" si="44"/>
        <v>#DIV/0!</v>
      </c>
      <c r="AJ47" s="109" t="e">
        <f t="shared" si="45"/>
        <v>#DIV/0!</v>
      </c>
      <c r="AK47" s="110" t="e">
        <f>AJ47/AJ50</f>
        <v>#DIV/0!</v>
      </c>
      <c r="AL47" s="42" t="e">
        <f t="shared" si="46"/>
        <v>#DIV/0!</v>
      </c>
      <c r="AM47" s="42" t="e">
        <f t="shared" si="47"/>
        <v>#DIV/0!</v>
      </c>
      <c r="AN47" s="40" t="e">
        <f t="shared" si="48"/>
        <v>#DIV/0!</v>
      </c>
      <c r="AO47" s="43" t="e">
        <f t="shared" si="49"/>
        <v>#DIV/0!</v>
      </c>
      <c r="AP47" s="40" t="e">
        <f t="shared" si="50"/>
        <v>#DIV/0!</v>
      </c>
      <c r="AQ47" s="37">
        <f t="shared" si="51"/>
        <v>1.9599639845400536</v>
      </c>
      <c r="AR47" s="38" t="e">
        <f t="shared" si="52"/>
        <v>#DIV/0!</v>
      </c>
      <c r="AS47" s="38" t="e">
        <f t="shared" si="53"/>
        <v>#DIV/0!</v>
      </c>
      <c r="AT47" s="44" t="e">
        <f t="shared" si="54"/>
        <v>#DIV/0!</v>
      </c>
      <c r="AU47" s="44" t="e">
        <f t="shared" si="54"/>
        <v>#DIV/0!</v>
      </c>
      <c r="AV47" s="27"/>
      <c r="AX47" s="45"/>
      <c r="AY47" s="45">
        <v>1</v>
      </c>
    </row>
    <row r="48" spans="1:51" hidden="1">
      <c r="A48" s="16"/>
      <c r="B48" s="32" t="s">
        <v>65</v>
      </c>
      <c r="C48" s="33"/>
      <c r="D48" s="34">
        <f t="shared" si="28"/>
        <v>0</v>
      </c>
      <c r="E48" s="35"/>
      <c r="F48" s="33"/>
      <c r="G48" s="34">
        <f t="shared" si="29"/>
        <v>0</v>
      </c>
      <c r="H48" s="35"/>
      <c r="I48" s="36"/>
      <c r="K48" s="40" t="e">
        <f t="shared" si="30"/>
        <v>#DIV/0!</v>
      </c>
      <c r="L48" s="100" t="e">
        <f t="shared" si="31"/>
        <v>#DIV/0!</v>
      </c>
      <c r="M48" s="101" t="e">
        <f t="shared" si="32"/>
        <v>#DIV/0!</v>
      </c>
      <c r="N48" s="102" t="e">
        <f t="shared" si="33"/>
        <v>#DIV/0!</v>
      </c>
      <c r="O48" s="102" t="e">
        <f t="shared" si="34"/>
        <v>#DIV/0!</v>
      </c>
      <c r="P48" s="102" t="e">
        <f t="shared" si="35"/>
        <v>#DIV/0!</v>
      </c>
      <c r="Q48" s="121" t="e">
        <f t="shared" si="36"/>
        <v>#DIV/0!</v>
      </c>
      <c r="R48" s="102" t="e">
        <f t="shared" si="37"/>
        <v>#DIV/0!</v>
      </c>
      <c r="S48" s="37">
        <f t="shared" si="38"/>
        <v>1.9599639845400536</v>
      </c>
      <c r="T48" s="38" t="e">
        <f t="shared" si="39"/>
        <v>#DIV/0!</v>
      </c>
      <c r="U48" s="38" t="e">
        <f t="shared" si="40"/>
        <v>#DIV/0!</v>
      </c>
      <c r="V48" s="39" t="e">
        <f t="shared" si="41"/>
        <v>#DIV/0!</v>
      </c>
      <c r="W48" s="40" t="e">
        <f t="shared" si="41"/>
        <v>#DIV/0!</v>
      </c>
      <c r="X48" s="41"/>
      <c r="Z48" s="104" t="e">
        <f>(N48-P50)^2</f>
        <v>#DIV/0!</v>
      </c>
      <c r="AA48" s="40" t="e">
        <f t="shared" si="42"/>
        <v>#DIV/0!</v>
      </c>
      <c r="AB48" s="105">
        <v>1</v>
      </c>
      <c r="AC48" s="106"/>
      <c r="AD48" s="106"/>
      <c r="AE48" s="101" t="e">
        <f t="shared" si="43"/>
        <v>#DIV/0!</v>
      </c>
      <c r="AF48" s="107"/>
      <c r="AG48" s="108" t="e">
        <f>AG50</f>
        <v>#DIV/0!</v>
      </c>
      <c r="AH48" s="108" t="e">
        <f>AH50</f>
        <v>#DIV/0!</v>
      </c>
      <c r="AI48" s="40" t="e">
        <f t="shared" si="44"/>
        <v>#DIV/0!</v>
      </c>
      <c r="AJ48" s="109" t="e">
        <f t="shared" si="45"/>
        <v>#DIV/0!</v>
      </c>
      <c r="AK48" s="110" t="e">
        <f>AJ48/AJ50</f>
        <v>#DIV/0!</v>
      </c>
      <c r="AL48" s="42" t="e">
        <f t="shared" si="46"/>
        <v>#DIV/0!</v>
      </c>
      <c r="AM48" s="42" t="e">
        <f t="shared" si="47"/>
        <v>#DIV/0!</v>
      </c>
      <c r="AN48" s="40" t="e">
        <f t="shared" si="48"/>
        <v>#DIV/0!</v>
      </c>
      <c r="AO48" s="43" t="e">
        <f t="shared" si="49"/>
        <v>#DIV/0!</v>
      </c>
      <c r="AP48" s="40" t="e">
        <f t="shared" si="50"/>
        <v>#DIV/0!</v>
      </c>
      <c r="AQ48" s="37">
        <f t="shared" si="51"/>
        <v>1.9599639845400536</v>
      </c>
      <c r="AR48" s="38" t="e">
        <f t="shared" si="52"/>
        <v>#DIV/0!</v>
      </c>
      <c r="AS48" s="38" t="e">
        <f t="shared" si="53"/>
        <v>#DIV/0!</v>
      </c>
      <c r="AT48" s="44" t="e">
        <f t="shared" si="54"/>
        <v>#DIV/0!</v>
      </c>
      <c r="AU48" s="44" t="e">
        <f t="shared" si="54"/>
        <v>#DIV/0!</v>
      </c>
      <c r="AV48" s="27"/>
      <c r="AX48" s="45"/>
      <c r="AY48" s="45">
        <v>1</v>
      </c>
    </row>
    <row r="49" spans="1:232" hidden="1">
      <c r="A49" s="16"/>
      <c r="B49" s="32" t="s">
        <v>66</v>
      </c>
      <c r="C49" s="33"/>
      <c r="D49" s="34">
        <f t="shared" si="28"/>
        <v>0</v>
      </c>
      <c r="E49" s="35"/>
      <c r="F49" s="33"/>
      <c r="G49" s="34">
        <f t="shared" si="29"/>
        <v>0</v>
      </c>
      <c r="H49" s="35"/>
      <c r="I49" s="36"/>
      <c r="K49" s="40" t="e">
        <f t="shared" si="30"/>
        <v>#DIV/0!</v>
      </c>
      <c r="L49" s="100" t="e">
        <f>(D49/(C49*E49)+(G49/(F49*H49)))</f>
        <v>#DIV/0!</v>
      </c>
      <c r="M49" s="101" t="e">
        <f t="shared" si="32"/>
        <v>#DIV/0!</v>
      </c>
      <c r="N49" s="102" t="e">
        <f t="shared" si="33"/>
        <v>#DIV/0!</v>
      </c>
      <c r="O49" s="102" t="e">
        <f t="shared" si="34"/>
        <v>#DIV/0!</v>
      </c>
      <c r="P49" s="102" t="e">
        <f t="shared" si="35"/>
        <v>#DIV/0!</v>
      </c>
      <c r="Q49" s="121" t="e">
        <f t="shared" si="36"/>
        <v>#DIV/0!</v>
      </c>
      <c r="R49" s="102" t="e">
        <f t="shared" si="37"/>
        <v>#DIV/0!</v>
      </c>
      <c r="S49" s="37">
        <f t="shared" si="38"/>
        <v>1.9599639845400536</v>
      </c>
      <c r="T49" s="38" t="e">
        <f t="shared" si="39"/>
        <v>#DIV/0!</v>
      </c>
      <c r="U49" s="38" t="e">
        <f t="shared" si="40"/>
        <v>#DIV/0!</v>
      </c>
      <c r="V49" s="39" t="e">
        <f t="shared" si="41"/>
        <v>#DIV/0!</v>
      </c>
      <c r="W49" s="40" t="e">
        <f t="shared" si="41"/>
        <v>#DIV/0!</v>
      </c>
      <c r="X49" s="41"/>
      <c r="Z49" s="104" t="e">
        <f>(N49-P50)^2</f>
        <v>#DIV/0!</v>
      </c>
      <c r="AA49" s="40" t="e">
        <f t="shared" si="42"/>
        <v>#DIV/0!</v>
      </c>
      <c r="AB49" s="105">
        <v>1</v>
      </c>
      <c r="AC49" s="106"/>
      <c r="AD49" s="106"/>
      <c r="AE49" s="101" t="e">
        <f t="shared" si="43"/>
        <v>#DIV/0!</v>
      </c>
      <c r="AF49" s="107"/>
      <c r="AG49" s="108" t="e">
        <f>AG50</f>
        <v>#DIV/0!</v>
      </c>
      <c r="AH49" s="108" t="e">
        <f>AH50</f>
        <v>#DIV/0!</v>
      </c>
      <c r="AI49" s="40" t="e">
        <f t="shared" si="44"/>
        <v>#DIV/0!</v>
      </c>
      <c r="AJ49" s="109" t="e">
        <f t="shared" si="45"/>
        <v>#DIV/0!</v>
      </c>
      <c r="AK49" s="110" t="e">
        <f>AJ49/AJ50</f>
        <v>#DIV/0!</v>
      </c>
      <c r="AL49" s="42" t="e">
        <f t="shared" si="46"/>
        <v>#DIV/0!</v>
      </c>
      <c r="AM49" s="42" t="e">
        <f t="shared" si="47"/>
        <v>#DIV/0!</v>
      </c>
      <c r="AN49" s="40" t="e">
        <f t="shared" si="48"/>
        <v>#DIV/0!</v>
      </c>
      <c r="AO49" s="43" t="e">
        <f t="shared" si="49"/>
        <v>#DIV/0!</v>
      </c>
      <c r="AP49" s="40" t="e">
        <f t="shared" si="50"/>
        <v>#DIV/0!</v>
      </c>
      <c r="AQ49" s="37">
        <f t="shared" si="51"/>
        <v>1.9599639845400536</v>
      </c>
      <c r="AR49" s="38" t="e">
        <f t="shared" si="52"/>
        <v>#DIV/0!</v>
      </c>
      <c r="AS49" s="38" t="e">
        <f t="shared" si="53"/>
        <v>#DIV/0!</v>
      </c>
      <c r="AT49" s="44" t="e">
        <f t="shared" si="54"/>
        <v>#DIV/0!</v>
      </c>
      <c r="AU49" s="44" t="e">
        <f t="shared" si="54"/>
        <v>#DIV/0!</v>
      </c>
      <c r="AV49" s="27"/>
      <c r="AX49" s="45"/>
      <c r="AY49" s="45">
        <v>1</v>
      </c>
    </row>
    <row r="50" spans="1:232" hidden="1">
      <c r="A50" s="10"/>
      <c r="B50" s="46">
        <f>COUNT(D33:D49)</f>
        <v>17</v>
      </c>
      <c r="C50" s="47">
        <f t="shared" ref="C50:H50" si="55">SUM(C33:C49)</f>
        <v>0</v>
      </c>
      <c r="D50" s="47">
        <f t="shared" si="55"/>
        <v>0</v>
      </c>
      <c r="E50" s="47">
        <f t="shared" si="55"/>
        <v>0</v>
      </c>
      <c r="F50" s="47">
        <f t="shared" si="55"/>
        <v>0</v>
      </c>
      <c r="G50" s="47">
        <f t="shared" si="55"/>
        <v>0</v>
      </c>
      <c r="H50" s="47">
        <f t="shared" si="55"/>
        <v>0</v>
      </c>
      <c r="I50" s="48"/>
      <c r="K50" s="61"/>
      <c r="L50" s="111"/>
      <c r="M50" s="49" t="e">
        <f>SUM(M33:M49)</f>
        <v>#DIV/0!</v>
      </c>
      <c r="N50" s="50"/>
      <c r="O50" s="51" t="e">
        <f>SUM(O33:O49)</f>
        <v>#DIV/0!</v>
      </c>
      <c r="P50" s="52" t="e">
        <f>O50/M50</f>
        <v>#DIV/0!</v>
      </c>
      <c r="Q50" s="51" t="e">
        <f>EXP(P50)</f>
        <v>#DIV/0!</v>
      </c>
      <c r="R50" s="51" t="e">
        <f>SQRT(1/M50)</f>
        <v>#DIV/0!</v>
      </c>
      <c r="S50" s="37">
        <f t="shared" si="38"/>
        <v>1.9599639845400536</v>
      </c>
      <c r="T50" s="53" t="e">
        <f>P50-(R50*S50)</f>
        <v>#DIV/0!</v>
      </c>
      <c r="U50" s="53" t="e">
        <f>P50+(R50*S50)</f>
        <v>#DIV/0!</v>
      </c>
      <c r="V50" s="112" t="e">
        <f>EXP(T50)</f>
        <v>#DIV/0!</v>
      </c>
      <c r="W50" s="61" t="e">
        <f>EXP(U50)</f>
        <v>#DIV/0!</v>
      </c>
      <c r="X50" s="54"/>
      <c r="Y50" s="54"/>
      <c r="Z50" s="55"/>
      <c r="AA50" s="56" t="e">
        <f>SUM(AA33:AA49)</f>
        <v>#DIV/0!</v>
      </c>
      <c r="AB50" s="57">
        <f>SUM(AB33:AB49)</f>
        <v>17</v>
      </c>
      <c r="AC50" s="58" t="e">
        <f>AA50-(AB50-1)</f>
        <v>#DIV/0!</v>
      </c>
      <c r="AD50" s="49" t="e">
        <f>M50</f>
        <v>#DIV/0!</v>
      </c>
      <c r="AE50" s="49" t="e">
        <f>SUM(AE33:AE49)</f>
        <v>#DIV/0!</v>
      </c>
      <c r="AF50" s="59" t="e">
        <f>AE50/AD50</f>
        <v>#DIV/0!</v>
      </c>
      <c r="AG50" s="113" t="e">
        <f>AC50/(AD50-AF50)</f>
        <v>#DIV/0!</v>
      </c>
      <c r="AH50" s="113" t="e">
        <f>IF(AA50&lt;AB50-1,"0",AG50)</f>
        <v>#DIV/0!</v>
      </c>
      <c r="AI50" s="55"/>
      <c r="AJ50" s="49" t="e">
        <f>SUM(AJ33:AJ49)</f>
        <v>#DIV/0!</v>
      </c>
      <c r="AK50" s="114" t="e">
        <f>SUM(AK33:AK49)</f>
        <v>#DIV/0!</v>
      </c>
      <c r="AL50" s="58" t="e">
        <f>SUM(AL33:AL49)</f>
        <v>#DIV/0!</v>
      </c>
      <c r="AM50" s="58" t="e">
        <f>AL50/AJ50</f>
        <v>#DIV/0!</v>
      </c>
      <c r="AN50" s="115" t="e">
        <f>EXP(AM50)</f>
        <v>#DIV/0!</v>
      </c>
      <c r="AO50" s="60" t="e">
        <f>1/AJ50</f>
        <v>#DIV/0!</v>
      </c>
      <c r="AP50" s="61" t="e">
        <f>SQRT(AO50)</f>
        <v>#DIV/0!</v>
      </c>
      <c r="AQ50" s="37">
        <f t="shared" si="51"/>
        <v>1.9599639845400536</v>
      </c>
      <c r="AR50" s="53" t="e">
        <f>AM50-(AQ50*AP50)</f>
        <v>#DIV/0!</v>
      </c>
      <c r="AS50" s="53" t="e">
        <f>AM50+(1.96*AP50)</f>
        <v>#DIV/0!</v>
      </c>
      <c r="AT50" s="116" t="e">
        <f>EXP(AR50)</f>
        <v>#DIV/0!</v>
      </c>
      <c r="AU50" s="116" t="e">
        <f>EXP(AS50)</f>
        <v>#DIV/0!</v>
      </c>
      <c r="AV50" s="62"/>
      <c r="AW50" s="126"/>
      <c r="AX50" s="63" t="e">
        <f>AA50</f>
        <v>#DIV/0!</v>
      </c>
      <c r="AY50" s="46">
        <f>SUM(AY33:AY49)</f>
        <v>17</v>
      </c>
    </row>
    <row r="51" spans="1:232" ht="13.5" hidden="1" thickBot="1">
      <c r="A51" s="16"/>
      <c r="B51" s="16"/>
      <c r="C51" s="64"/>
      <c r="D51" s="64"/>
      <c r="E51" s="64"/>
      <c r="F51" s="64"/>
      <c r="G51" s="64"/>
      <c r="H51" s="64"/>
      <c r="I51" s="65"/>
      <c r="J51" s="18"/>
      <c r="K51" s="18"/>
      <c r="L51" s="18"/>
      <c r="M51" s="18"/>
      <c r="N51" s="18"/>
      <c r="O51" s="18"/>
      <c r="P51" s="18"/>
      <c r="Q51" s="18"/>
      <c r="R51" s="66"/>
      <c r="S51" s="66"/>
      <c r="T51" s="66"/>
      <c r="U51" s="66"/>
      <c r="V51" s="66"/>
      <c r="W51" s="66"/>
      <c r="X51" s="66"/>
      <c r="Z51" s="18"/>
      <c r="AA51" s="18"/>
      <c r="AB51" s="67"/>
      <c r="AC51" s="68"/>
      <c r="AD51" s="69"/>
      <c r="AE51" s="68"/>
      <c r="AF51" s="70"/>
      <c r="AG51" s="70"/>
      <c r="AH51" s="70"/>
      <c r="AI51" s="70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71"/>
      <c r="AU51" s="71"/>
      <c r="AV51" s="71"/>
      <c r="AW51" s="18"/>
      <c r="AX51" s="72" t="s">
        <v>43</v>
      </c>
      <c r="AY51" s="18"/>
    </row>
    <row r="52" spans="1:232" ht="26.5" hidden="1" thickBot="1">
      <c r="A52" s="10"/>
      <c r="B52" s="10"/>
      <c r="C52" s="73"/>
      <c r="D52" s="73"/>
      <c r="E52" s="73"/>
      <c r="F52" s="73"/>
      <c r="G52" s="73"/>
      <c r="H52" s="73"/>
      <c r="I52" s="74"/>
      <c r="J52" s="72"/>
      <c r="K52" s="72"/>
      <c r="L52" s="72"/>
      <c r="M52" s="18"/>
      <c r="N52" s="18"/>
      <c r="O52" s="18"/>
      <c r="P52" s="18"/>
      <c r="Q52" s="18"/>
      <c r="R52" s="75"/>
      <c r="S52" s="75"/>
      <c r="T52" s="75"/>
      <c r="U52" s="75"/>
      <c r="V52" s="75"/>
      <c r="W52" s="75"/>
      <c r="X52" s="75"/>
      <c r="Z52" s="18"/>
      <c r="AA52" s="18"/>
      <c r="AB52" s="18"/>
      <c r="AC52" s="18"/>
      <c r="AD52" s="18"/>
      <c r="AE52" s="18"/>
      <c r="AF52" s="18"/>
      <c r="AG52" s="18"/>
      <c r="AH52" s="18"/>
      <c r="AI52" s="76"/>
      <c r="AJ52" s="77"/>
      <c r="AK52" s="77"/>
      <c r="AL52" s="78"/>
      <c r="AM52" s="79"/>
      <c r="AN52" s="117"/>
      <c r="AO52" s="118" t="s">
        <v>44</v>
      </c>
      <c r="AP52" s="119">
        <f>TINV((1-$H$1),(AB50-2))</f>
        <v>2.1314495455597742</v>
      </c>
      <c r="AQ52" s="18"/>
      <c r="AR52" s="80" t="s">
        <v>45</v>
      </c>
      <c r="AS52" s="120">
        <f>$H$1</f>
        <v>0.95</v>
      </c>
      <c r="AT52" s="44" t="e">
        <f>EXP(AM50-AP52*SQRT((1/AD50)+AH50))</f>
        <v>#DIV/0!</v>
      </c>
      <c r="AU52" s="44" t="e">
        <f>EXP(AM50+AP52*SQRT((1/AD50)+AH50))</f>
        <v>#DIV/0!</v>
      </c>
      <c r="AV52" s="27"/>
      <c r="AW52" s="18"/>
      <c r="AX52" s="81" t="e">
        <f>_xlfn.CHISQ.DIST.RT(AX50,AY50-1)</f>
        <v>#DIV/0!</v>
      </c>
      <c r="AY52" s="82" t="e">
        <f>IF(AX52&lt;0.05,"heterogeneidad","homogeneidad")</f>
        <v>#DIV/0!</v>
      </c>
    </row>
    <row r="53" spans="1:232" ht="14.5" hidden="1">
      <c r="A53" s="72"/>
      <c r="B53" s="72"/>
      <c r="C53" s="83"/>
      <c r="D53" s="83"/>
      <c r="E53" s="83"/>
      <c r="F53" s="83"/>
      <c r="G53" s="83"/>
      <c r="H53" s="83"/>
      <c r="I53" s="74"/>
      <c r="J53" s="72"/>
      <c r="K53" s="72"/>
      <c r="L53" s="72"/>
      <c r="M53" s="18"/>
      <c r="N53" s="18"/>
      <c r="O53" s="18"/>
      <c r="P53" s="18"/>
      <c r="Q53" s="18"/>
      <c r="R53" s="75"/>
      <c r="S53" s="75"/>
      <c r="T53" s="75"/>
      <c r="U53" s="75"/>
      <c r="V53" s="75"/>
      <c r="W53" s="75"/>
      <c r="X53" s="75"/>
      <c r="Z53" s="18"/>
      <c r="AA53" s="18"/>
      <c r="AB53" s="18"/>
      <c r="AC53" s="18"/>
      <c r="AD53" s="18"/>
      <c r="AE53" s="18"/>
      <c r="AF53" s="18"/>
      <c r="AG53" s="18"/>
      <c r="AH53" s="18"/>
      <c r="AI53" s="76"/>
      <c r="AJ53" s="77"/>
      <c r="AK53" s="77"/>
      <c r="AL53" s="78"/>
      <c r="AM53" s="79"/>
      <c r="AN53" s="84"/>
      <c r="AO53" s="85"/>
      <c r="AP53" s="22"/>
      <c r="AQ53" s="18"/>
      <c r="AR53" s="18"/>
      <c r="AS53" s="86"/>
      <c r="AT53" s="27"/>
      <c r="AU53" s="27"/>
      <c r="AV53" s="27"/>
      <c r="AW53" s="18"/>
      <c r="AX53" s="18"/>
      <c r="AY53" s="18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</row>
    <row r="54" spans="1:232" ht="13" hidden="1" customHeight="1">
      <c r="A54" s="16"/>
      <c r="B54" s="16"/>
      <c r="C54" s="64"/>
      <c r="D54" s="64"/>
      <c r="E54" s="64"/>
      <c r="F54" s="64"/>
      <c r="G54" s="64"/>
      <c r="H54" s="64"/>
      <c r="I54" s="65"/>
      <c r="J54" s="133" t="s">
        <v>4</v>
      </c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5"/>
      <c r="X54" s="19"/>
      <c r="Y54" s="133" t="s">
        <v>5</v>
      </c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5"/>
      <c r="AV54" s="19"/>
      <c r="AW54" s="136" t="s">
        <v>48</v>
      </c>
      <c r="AX54" s="137"/>
      <c r="AY54" s="137"/>
    </row>
    <row r="55" spans="1:232" hidden="1">
      <c r="A55" s="20"/>
      <c r="B55" s="21" t="s">
        <v>6</v>
      </c>
      <c r="C55" s="132" t="s">
        <v>7</v>
      </c>
      <c r="D55" s="132"/>
      <c r="E55" s="132"/>
      <c r="F55" s="132" t="s">
        <v>8</v>
      </c>
      <c r="G55" s="132"/>
      <c r="H55" s="132"/>
      <c r="I55" s="22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</row>
    <row r="56" spans="1:232" ht="60" hidden="1">
      <c r="A56" s="16"/>
      <c r="B56" s="25"/>
      <c r="C56" s="26" t="s">
        <v>9</v>
      </c>
      <c r="D56" s="26" t="s">
        <v>10</v>
      </c>
      <c r="E56" s="26" t="s">
        <v>11</v>
      </c>
      <c r="F56" s="26" t="s">
        <v>9</v>
      </c>
      <c r="G56" s="26" t="s">
        <v>10</v>
      </c>
      <c r="H56" s="26" t="s">
        <v>11</v>
      </c>
      <c r="I56" s="27"/>
      <c r="K56" s="28" t="s">
        <v>12</v>
      </c>
      <c r="L56" s="28" t="s">
        <v>13</v>
      </c>
      <c r="M56" s="28" t="s">
        <v>14</v>
      </c>
      <c r="N56" s="28" t="s">
        <v>15</v>
      </c>
      <c r="O56" s="28" t="s">
        <v>16</v>
      </c>
      <c r="P56" s="28" t="s">
        <v>17</v>
      </c>
      <c r="Q56" s="28" t="s">
        <v>18</v>
      </c>
      <c r="R56" s="28" t="s">
        <v>19</v>
      </c>
      <c r="S56" s="98" t="s">
        <v>3</v>
      </c>
      <c r="T56" s="28" t="s">
        <v>20</v>
      </c>
      <c r="U56" s="28" t="s">
        <v>21</v>
      </c>
      <c r="V56" s="28" t="s">
        <v>22</v>
      </c>
      <c r="W56" s="28" t="s">
        <v>22</v>
      </c>
      <c r="X56" s="29"/>
      <c r="Y56" s="30"/>
      <c r="Z56" s="98" t="s">
        <v>23</v>
      </c>
      <c r="AA56" s="28" t="s">
        <v>24</v>
      </c>
      <c r="AB56" s="98" t="s">
        <v>25</v>
      </c>
      <c r="AC56" s="98" t="s">
        <v>26</v>
      </c>
      <c r="AD56" s="98" t="s">
        <v>27</v>
      </c>
      <c r="AE56" s="28" t="s">
        <v>28</v>
      </c>
      <c r="AF56" s="28" t="s">
        <v>29</v>
      </c>
      <c r="AG56" s="99" t="s">
        <v>30</v>
      </c>
      <c r="AH56" s="99" t="s">
        <v>31</v>
      </c>
      <c r="AI56" s="98" t="s">
        <v>32</v>
      </c>
      <c r="AJ56" s="28" t="s">
        <v>33</v>
      </c>
      <c r="AK56" s="28" t="s">
        <v>34</v>
      </c>
      <c r="AL56" s="28" t="s">
        <v>35</v>
      </c>
      <c r="AM56" s="98" t="s">
        <v>36</v>
      </c>
      <c r="AN56" s="98" t="s">
        <v>37</v>
      </c>
      <c r="AO56" s="28" t="s">
        <v>38</v>
      </c>
      <c r="AP56" s="28" t="s">
        <v>39</v>
      </c>
      <c r="AQ56" s="98" t="s">
        <v>3</v>
      </c>
      <c r="AR56" s="28" t="s">
        <v>40</v>
      </c>
      <c r="AS56" s="28" t="s">
        <v>41</v>
      </c>
      <c r="AT56" s="28" t="s">
        <v>22</v>
      </c>
      <c r="AU56" s="28" t="s">
        <v>22</v>
      </c>
      <c r="AV56" s="29"/>
      <c r="AX56" s="31" t="s">
        <v>42</v>
      </c>
      <c r="AY56" s="31" t="s">
        <v>25</v>
      </c>
    </row>
    <row r="57" spans="1:232" hidden="1">
      <c r="A57" s="10"/>
      <c r="B57" s="32" t="s">
        <v>50</v>
      </c>
      <c r="C57" s="33"/>
      <c r="D57" s="34">
        <f>E57-C57</f>
        <v>0</v>
      </c>
      <c r="E57" s="35"/>
      <c r="F57" s="33"/>
      <c r="G57" s="34">
        <f>H57-F57</f>
        <v>0</v>
      </c>
      <c r="H57" s="35"/>
      <c r="I57" s="36"/>
      <c r="K57" s="40" t="e">
        <f>(C57/E57)/(F57/H57)</f>
        <v>#DIV/0!</v>
      </c>
      <c r="L57" s="100" t="e">
        <f>(D57/(C57*E57)+(G57/(F57*H57)))</f>
        <v>#DIV/0!</v>
      </c>
      <c r="M57" s="101" t="e">
        <f>1/L57</f>
        <v>#DIV/0!</v>
      </c>
      <c r="N57" s="102" t="e">
        <f>LN(K57)</f>
        <v>#DIV/0!</v>
      </c>
      <c r="O57" s="102" t="e">
        <f>M57*N57</f>
        <v>#DIV/0!</v>
      </c>
      <c r="P57" s="102" t="e">
        <f>LN(K57)</f>
        <v>#DIV/0!</v>
      </c>
      <c r="Q57" s="121" t="e">
        <f>K57</f>
        <v>#DIV/0!</v>
      </c>
      <c r="R57" s="102" t="e">
        <f>SQRT(1/M57)</f>
        <v>#DIV/0!</v>
      </c>
      <c r="S57" s="37">
        <f>$H$2</f>
        <v>1.9599639845400536</v>
      </c>
      <c r="T57" s="38" t="e">
        <f>P57-(R57*S57)</f>
        <v>#DIV/0!</v>
      </c>
      <c r="U57" s="38" t="e">
        <f>P57+(R57*S57)</f>
        <v>#DIV/0!</v>
      </c>
      <c r="V57" s="39" t="e">
        <f>EXP(T57)</f>
        <v>#DIV/0!</v>
      </c>
      <c r="W57" s="40" t="e">
        <f>EXP(U57)</f>
        <v>#DIV/0!</v>
      </c>
      <c r="X57" s="41"/>
      <c r="Z57" s="104" t="e">
        <f>(N57-P73)^2</f>
        <v>#DIV/0!</v>
      </c>
      <c r="AA57" s="40" t="e">
        <f>M57*Z57</f>
        <v>#DIV/0!</v>
      </c>
      <c r="AB57" s="105">
        <v>1</v>
      </c>
      <c r="AC57" s="106"/>
      <c r="AD57" s="106"/>
      <c r="AE57" s="101" t="e">
        <f>M57^2</f>
        <v>#DIV/0!</v>
      </c>
      <c r="AF57" s="107"/>
      <c r="AG57" s="108" t="e">
        <f>AG73</f>
        <v>#DIV/0!</v>
      </c>
      <c r="AH57" s="108" t="e">
        <f>AH73</f>
        <v>#DIV/0!</v>
      </c>
      <c r="AI57" s="40" t="e">
        <f>1/M57</f>
        <v>#DIV/0!</v>
      </c>
      <c r="AJ57" s="109" t="e">
        <f>1/(AH57+AI57)</f>
        <v>#DIV/0!</v>
      </c>
      <c r="AK57" s="110" t="e">
        <f>AJ57/AJ73</f>
        <v>#DIV/0!</v>
      </c>
      <c r="AL57" s="42" t="e">
        <f>AJ57*N57</f>
        <v>#DIV/0!</v>
      </c>
      <c r="AM57" s="42" t="e">
        <f>AL57/AJ57</f>
        <v>#DIV/0!</v>
      </c>
      <c r="AN57" s="40" t="e">
        <f>EXP(AM57)</f>
        <v>#DIV/0!</v>
      </c>
      <c r="AO57" s="43" t="e">
        <f>1/AJ57</f>
        <v>#DIV/0!</v>
      </c>
      <c r="AP57" s="40" t="e">
        <f>SQRT(AO57)</f>
        <v>#DIV/0!</v>
      </c>
      <c r="AQ57" s="37">
        <f>$H$2</f>
        <v>1.9599639845400536</v>
      </c>
      <c r="AR57" s="38" t="e">
        <f>AM57-(AQ57*AP57)</f>
        <v>#DIV/0!</v>
      </c>
      <c r="AS57" s="38" t="e">
        <f>AM57+(1.96*AP57)</f>
        <v>#DIV/0!</v>
      </c>
      <c r="AT57" s="44" t="e">
        <f>EXP(AR57)</f>
        <v>#DIV/0!</v>
      </c>
      <c r="AU57" s="44" t="e">
        <f>EXP(AS57)</f>
        <v>#DIV/0!</v>
      </c>
      <c r="AV57" s="27"/>
      <c r="AX57" s="45"/>
      <c r="AY57" s="45">
        <v>1</v>
      </c>
    </row>
    <row r="58" spans="1:232" hidden="1">
      <c r="A58" s="10"/>
      <c r="B58" s="32" t="s">
        <v>51</v>
      </c>
      <c r="C58" s="33"/>
      <c r="D58" s="34">
        <f t="shared" ref="D58:D72" si="56">E58-C58</f>
        <v>0</v>
      </c>
      <c r="E58" s="35"/>
      <c r="F58" s="33"/>
      <c r="G58" s="34">
        <f t="shared" ref="G58:G72" si="57">H58-F58</f>
        <v>0</v>
      </c>
      <c r="H58" s="35"/>
      <c r="I58" s="36"/>
      <c r="K58" s="40" t="e">
        <f t="shared" ref="K58:K72" si="58">(C58/E58)/(F58/H58)</f>
        <v>#DIV/0!</v>
      </c>
      <c r="L58" s="100" t="e">
        <f t="shared" ref="L58:L71" si="59">(D58/(C58*E58)+(G58/(F58*H58)))</f>
        <v>#DIV/0!</v>
      </c>
      <c r="M58" s="101" t="e">
        <f t="shared" ref="M58:M72" si="60">1/L58</f>
        <v>#DIV/0!</v>
      </c>
      <c r="N58" s="102" t="e">
        <f t="shared" ref="N58:N72" si="61">LN(K58)</f>
        <v>#DIV/0!</v>
      </c>
      <c r="O58" s="102" t="e">
        <f t="shared" ref="O58:O72" si="62">M58*N58</f>
        <v>#DIV/0!</v>
      </c>
      <c r="P58" s="102" t="e">
        <f t="shared" ref="P58:P72" si="63">LN(K58)</f>
        <v>#DIV/0!</v>
      </c>
      <c r="Q58" s="121" t="e">
        <f t="shared" ref="Q58:Q72" si="64">K58</f>
        <v>#DIV/0!</v>
      </c>
      <c r="R58" s="102" t="e">
        <f t="shared" ref="R58:R72" si="65">SQRT(1/M58)</f>
        <v>#DIV/0!</v>
      </c>
      <c r="S58" s="37">
        <f t="shared" ref="S58:S73" si="66">$H$2</f>
        <v>1.9599639845400536</v>
      </c>
      <c r="T58" s="38" t="e">
        <f t="shared" ref="T58:T72" si="67">P58-(R58*S58)</f>
        <v>#DIV/0!</v>
      </c>
      <c r="U58" s="38" t="e">
        <f t="shared" ref="U58:U72" si="68">P58+(R58*S58)</f>
        <v>#DIV/0!</v>
      </c>
      <c r="V58" s="39" t="e">
        <f t="shared" ref="V58:W72" si="69">EXP(T58)</f>
        <v>#DIV/0!</v>
      </c>
      <c r="W58" s="40" t="e">
        <f t="shared" si="69"/>
        <v>#DIV/0!</v>
      </c>
      <c r="X58" s="41"/>
      <c r="Z58" s="104" t="e">
        <f>(N58-P73)^2</f>
        <v>#DIV/0!</v>
      </c>
      <c r="AA58" s="40" t="e">
        <f t="shared" ref="AA58:AA72" si="70">M58*Z58</f>
        <v>#DIV/0!</v>
      </c>
      <c r="AB58" s="105">
        <v>1</v>
      </c>
      <c r="AC58" s="106"/>
      <c r="AD58" s="106"/>
      <c r="AE58" s="101" t="e">
        <f t="shared" ref="AE58:AE72" si="71">M58^2</f>
        <v>#DIV/0!</v>
      </c>
      <c r="AF58" s="107"/>
      <c r="AG58" s="108" t="e">
        <f>AG73</f>
        <v>#DIV/0!</v>
      </c>
      <c r="AH58" s="108" t="e">
        <f>AH73</f>
        <v>#DIV/0!</v>
      </c>
      <c r="AI58" s="40" t="e">
        <f t="shared" ref="AI58:AI72" si="72">1/M58</f>
        <v>#DIV/0!</v>
      </c>
      <c r="AJ58" s="109" t="e">
        <f t="shared" ref="AJ58:AJ72" si="73">1/(AH58+AI58)</f>
        <v>#DIV/0!</v>
      </c>
      <c r="AK58" s="110" t="e">
        <f>AJ58/AJ73</f>
        <v>#DIV/0!</v>
      </c>
      <c r="AL58" s="42" t="e">
        <f t="shared" ref="AL58:AL72" si="74">AJ58*N58</f>
        <v>#DIV/0!</v>
      </c>
      <c r="AM58" s="42" t="e">
        <f t="shared" ref="AM58:AM72" si="75">AL58/AJ58</f>
        <v>#DIV/0!</v>
      </c>
      <c r="AN58" s="40" t="e">
        <f t="shared" ref="AN58:AN72" si="76">EXP(AM58)</f>
        <v>#DIV/0!</v>
      </c>
      <c r="AO58" s="43" t="e">
        <f t="shared" ref="AO58:AO72" si="77">1/AJ58</f>
        <v>#DIV/0!</v>
      </c>
      <c r="AP58" s="40" t="e">
        <f t="shared" ref="AP58:AP72" si="78">SQRT(AO58)</f>
        <v>#DIV/0!</v>
      </c>
      <c r="AQ58" s="37">
        <f t="shared" ref="AQ58:AQ73" si="79">$H$2</f>
        <v>1.9599639845400536</v>
      </c>
      <c r="AR58" s="38" t="e">
        <f t="shared" ref="AR58:AR72" si="80">AM58-(AQ58*AP58)</f>
        <v>#DIV/0!</v>
      </c>
      <c r="AS58" s="38" t="e">
        <f t="shared" ref="AS58:AS72" si="81">AM58+(1.96*AP58)</f>
        <v>#DIV/0!</v>
      </c>
      <c r="AT58" s="44" t="e">
        <f t="shared" ref="AT58:AU72" si="82">EXP(AR58)</f>
        <v>#DIV/0!</v>
      </c>
      <c r="AU58" s="44" t="e">
        <f t="shared" si="82"/>
        <v>#DIV/0!</v>
      </c>
      <c r="AV58" s="27"/>
      <c r="AX58" s="45"/>
      <c r="AY58" s="45">
        <v>1</v>
      </c>
    </row>
    <row r="59" spans="1:232" hidden="1">
      <c r="A59" s="10"/>
      <c r="B59" s="32" t="s">
        <v>52</v>
      </c>
      <c r="C59" s="33"/>
      <c r="D59" s="34">
        <f t="shared" si="56"/>
        <v>0</v>
      </c>
      <c r="E59" s="35"/>
      <c r="F59" s="33"/>
      <c r="G59" s="34">
        <f t="shared" si="57"/>
        <v>0</v>
      </c>
      <c r="H59" s="35"/>
      <c r="I59" s="36"/>
      <c r="K59" s="40" t="e">
        <f t="shared" si="58"/>
        <v>#DIV/0!</v>
      </c>
      <c r="L59" s="100" t="e">
        <f t="shared" si="59"/>
        <v>#DIV/0!</v>
      </c>
      <c r="M59" s="101" t="e">
        <f t="shared" si="60"/>
        <v>#DIV/0!</v>
      </c>
      <c r="N59" s="102" t="e">
        <f t="shared" si="61"/>
        <v>#DIV/0!</v>
      </c>
      <c r="O59" s="102" t="e">
        <f t="shared" si="62"/>
        <v>#DIV/0!</v>
      </c>
      <c r="P59" s="102" t="e">
        <f t="shared" si="63"/>
        <v>#DIV/0!</v>
      </c>
      <c r="Q59" s="121" t="e">
        <f t="shared" si="64"/>
        <v>#DIV/0!</v>
      </c>
      <c r="R59" s="102" t="e">
        <f t="shared" si="65"/>
        <v>#DIV/0!</v>
      </c>
      <c r="S59" s="37">
        <f t="shared" si="66"/>
        <v>1.9599639845400536</v>
      </c>
      <c r="T59" s="38" t="e">
        <f t="shared" si="67"/>
        <v>#DIV/0!</v>
      </c>
      <c r="U59" s="38" t="e">
        <f t="shared" si="68"/>
        <v>#DIV/0!</v>
      </c>
      <c r="V59" s="39" t="e">
        <f t="shared" si="69"/>
        <v>#DIV/0!</v>
      </c>
      <c r="W59" s="40" t="e">
        <f t="shared" si="69"/>
        <v>#DIV/0!</v>
      </c>
      <c r="X59" s="41"/>
      <c r="Z59" s="104" t="e">
        <f>(N59-P356)^2</f>
        <v>#DIV/0!</v>
      </c>
      <c r="AA59" s="40" t="e">
        <f t="shared" si="70"/>
        <v>#DIV/0!</v>
      </c>
      <c r="AB59" s="105">
        <v>1</v>
      </c>
      <c r="AC59" s="106"/>
      <c r="AD59" s="106"/>
      <c r="AE59" s="101" t="e">
        <f t="shared" si="71"/>
        <v>#DIV/0!</v>
      </c>
      <c r="AF59" s="107"/>
      <c r="AG59" s="108" t="e">
        <f>AG73</f>
        <v>#DIV/0!</v>
      </c>
      <c r="AH59" s="108" t="e">
        <f>AH73</f>
        <v>#DIV/0!</v>
      </c>
      <c r="AI59" s="40" t="e">
        <f t="shared" si="72"/>
        <v>#DIV/0!</v>
      </c>
      <c r="AJ59" s="109" t="e">
        <f t="shared" si="73"/>
        <v>#DIV/0!</v>
      </c>
      <c r="AK59" s="110" t="e">
        <f>AJ59/AJ73</f>
        <v>#DIV/0!</v>
      </c>
      <c r="AL59" s="42" t="e">
        <f t="shared" si="74"/>
        <v>#DIV/0!</v>
      </c>
      <c r="AM59" s="42" t="e">
        <f t="shared" si="75"/>
        <v>#DIV/0!</v>
      </c>
      <c r="AN59" s="40" t="e">
        <f t="shared" si="76"/>
        <v>#DIV/0!</v>
      </c>
      <c r="AO59" s="43" t="e">
        <f t="shared" si="77"/>
        <v>#DIV/0!</v>
      </c>
      <c r="AP59" s="40" t="e">
        <f t="shared" si="78"/>
        <v>#DIV/0!</v>
      </c>
      <c r="AQ59" s="37">
        <f t="shared" si="79"/>
        <v>1.9599639845400536</v>
      </c>
      <c r="AR59" s="38" t="e">
        <f t="shared" si="80"/>
        <v>#DIV/0!</v>
      </c>
      <c r="AS59" s="38" t="e">
        <f t="shared" si="81"/>
        <v>#DIV/0!</v>
      </c>
      <c r="AT59" s="44" t="e">
        <f t="shared" si="82"/>
        <v>#DIV/0!</v>
      </c>
      <c r="AU59" s="44" t="e">
        <f t="shared" si="82"/>
        <v>#DIV/0!</v>
      </c>
      <c r="AV59" s="27"/>
      <c r="AX59" s="45"/>
      <c r="AY59" s="45">
        <v>1</v>
      </c>
    </row>
    <row r="60" spans="1:232" hidden="1">
      <c r="A60" s="10"/>
      <c r="B60" s="32" t="s">
        <v>53</v>
      </c>
      <c r="C60" s="33"/>
      <c r="D60" s="34">
        <f t="shared" si="56"/>
        <v>0</v>
      </c>
      <c r="E60" s="35"/>
      <c r="F60" s="33"/>
      <c r="G60" s="34">
        <f t="shared" si="57"/>
        <v>0</v>
      </c>
      <c r="H60" s="35"/>
      <c r="I60" s="36"/>
      <c r="K60" s="40" t="e">
        <f t="shared" si="58"/>
        <v>#DIV/0!</v>
      </c>
      <c r="L60" s="100" t="e">
        <f t="shared" si="59"/>
        <v>#DIV/0!</v>
      </c>
      <c r="M60" s="101" t="e">
        <f t="shared" si="60"/>
        <v>#DIV/0!</v>
      </c>
      <c r="N60" s="102" t="e">
        <f t="shared" si="61"/>
        <v>#DIV/0!</v>
      </c>
      <c r="O60" s="102" t="e">
        <f t="shared" si="62"/>
        <v>#DIV/0!</v>
      </c>
      <c r="P60" s="102" t="e">
        <f t="shared" si="63"/>
        <v>#DIV/0!</v>
      </c>
      <c r="Q60" s="121" t="e">
        <f t="shared" si="64"/>
        <v>#DIV/0!</v>
      </c>
      <c r="R60" s="102" t="e">
        <f t="shared" si="65"/>
        <v>#DIV/0!</v>
      </c>
      <c r="S60" s="37">
        <f t="shared" si="66"/>
        <v>1.9599639845400536</v>
      </c>
      <c r="T60" s="38" t="e">
        <f t="shared" si="67"/>
        <v>#DIV/0!</v>
      </c>
      <c r="U60" s="38" t="e">
        <f t="shared" si="68"/>
        <v>#DIV/0!</v>
      </c>
      <c r="V60" s="39" t="e">
        <f t="shared" si="69"/>
        <v>#DIV/0!</v>
      </c>
      <c r="W60" s="40" t="e">
        <f t="shared" si="69"/>
        <v>#DIV/0!</v>
      </c>
      <c r="X60" s="41"/>
      <c r="Z60" s="104" t="e">
        <f>(N60-P73)^2</f>
        <v>#DIV/0!</v>
      </c>
      <c r="AA60" s="40" t="e">
        <f t="shared" si="70"/>
        <v>#DIV/0!</v>
      </c>
      <c r="AB60" s="105">
        <v>1</v>
      </c>
      <c r="AC60" s="106"/>
      <c r="AD60" s="106"/>
      <c r="AE60" s="101" t="e">
        <f t="shared" si="71"/>
        <v>#DIV/0!</v>
      </c>
      <c r="AF60" s="107"/>
      <c r="AG60" s="108" t="e">
        <f>AG73</f>
        <v>#DIV/0!</v>
      </c>
      <c r="AH60" s="108" t="e">
        <f>AH73</f>
        <v>#DIV/0!</v>
      </c>
      <c r="AI60" s="40" t="e">
        <f t="shared" si="72"/>
        <v>#DIV/0!</v>
      </c>
      <c r="AJ60" s="109" t="e">
        <f t="shared" si="73"/>
        <v>#DIV/0!</v>
      </c>
      <c r="AK60" s="110" t="e">
        <f>AJ60/AJ73</f>
        <v>#DIV/0!</v>
      </c>
      <c r="AL60" s="42" t="e">
        <f t="shared" si="74"/>
        <v>#DIV/0!</v>
      </c>
      <c r="AM60" s="42" t="e">
        <f t="shared" si="75"/>
        <v>#DIV/0!</v>
      </c>
      <c r="AN60" s="40" t="e">
        <f t="shared" si="76"/>
        <v>#DIV/0!</v>
      </c>
      <c r="AO60" s="43" t="e">
        <f t="shared" si="77"/>
        <v>#DIV/0!</v>
      </c>
      <c r="AP60" s="40" t="e">
        <f t="shared" si="78"/>
        <v>#DIV/0!</v>
      </c>
      <c r="AQ60" s="37">
        <f t="shared" si="79"/>
        <v>1.9599639845400536</v>
      </c>
      <c r="AR60" s="38" t="e">
        <f t="shared" si="80"/>
        <v>#DIV/0!</v>
      </c>
      <c r="AS60" s="38" t="e">
        <f t="shared" si="81"/>
        <v>#DIV/0!</v>
      </c>
      <c r="AT60" s="44" t="e">
        <f t="shared" si="82"/>
        <v>#DIV/0!</v>
      </c>
      <c r="AU60" s="44" t="e">
        <f t="shared" si="82"/>
        <v>#DIV/0!</v>
      </c>
      <c r="AV60" s="27"/>
      <c r="AX60" s="45"/>
      <c r="AY60" s="45">
        <v>1</v>
      </c>
    </row>
    <row r="61" spans="1:232" hidden="1">
      <c r="A61" s="10"/>
      <c r="B61" s="32" t="s">
        <v>54</v>
      </c>
      <c r="C61" s="33"/>
      <c r="D61" s="34">
        <f t="shared" si="56"/>
        <v>0</v>
      </c>
      <c r="E61" s="35"/>
      <c r="F61" s="33"/>
      <c r="G61" s="34">
        <f t="shared" si="57"/>
        <v>0</v>
      </c>
      <c r="H61" s="35"/>
      <c r="I61" s="36"/>
      <c r="K61" s="40" t="e">
        <f t="shared" si="58"/>
        <v>#DIV/0!</v>
      </c>
      <c r="L61" s="100" t="e">
        <f t="shared" si="59"/>
        <v>#DIV/0!</v>
      </c>
      <c r="M61" s="101" t="e">
        <f t="shared" si="60"/>
        <v>#DIV/0!</v>
      </c>
      <c r="N61" s="102" t="e">
        <f t="shared" si="61"/>
        <v>#DIV/0!</v>
      </c>
      <c r="O61" s="102" t="e">
        <f t="shared" si="62"/>
        <v>#DIV/0!</v>
      </c>
      <c r="P61" s="102" t="e">
        <f t="shared" si="63"/>
        <v>#DIV/0!</v>
      </c>
      <c r="Q61" s="121" t="e">
        <f t="shared" si="64"/>
        <v>#DIV/0!</v>
      </c>
      <c r="R61" s="102" t="e">
        <f t="shared" si="65"/>
        <v>#DIV/0!</v>
      </c>
      <c r="S61" s="37">
        <f t="shared" si="66"/>
        <v>1.9599639845400536</v>
      </c>
      <c r="T61" s="38" t="e">
        <f t="shared" si="67"/>
        <v>#DIV/0!</v>
      </c>
      <c r="U61" s="38" t="e">
        <f t="shared" si="68"/>
        <v>#DIV/0!</v>
      </c>
      <c r="V61" s="39" t="e">
        <f t="shared" si="69"/>
        <v>#DIV/0!</v>
      </c>
      <c r="W61" s="40" t="e">
        <f t="shared" si="69"/>
        <v>#DIV/0!</v>
      </c>
      <c r="X61" s="41"/>
      <c r="Z61" s="104" t="e">
        <f>(N61-P73)^2</f>
        <v>#DIV/0!</v>
      </c>
      <c r="AA61" s="40" t="e">
        <f t="shared" si="70"/>
        <v>#DIV/0!</v>
      </c>
      <c r="AB61" s="105">
        <v>1</v>
      </c>
      <c r="AC61" s="106"/>
      <c r="AD61" s="106"/>
      <c r="AE61" s="101" t="e">
        <f t="shared" si="71"/>
        <v>#DIV/0!</v>
      </c>
      <c r="AF61" s="107"/>
      <c r="AG61" s="108" t="e">
        <f>AG73</f>
        <v>#DIV/0!</v>
      </c>
      <c r="AH61" s="108" t="e">
        <f>AH73</f>
        <v>#DIV/0!</v>
      </c>
      <c r="AI61" s="40" t="e">
        <f t="shared" si="72"/>
        <v>#DIV/0!</v>
      </c>
      <c r="AJ61" s="109" t="e">
        <f t="shared" si="73"/>
        <v>#DIV/0!</v>
      </c>
      <c r="AK61" s="110" t="e">
        <f>AJ61/AJ73</f>
        <v>#DIV/0!</v>
      </c>
      <c r="AL61" s="42" t="e">
        <f t="shared" si="74"/>
        <v>#DIV/0!</v>
      </c>
      <c r="AM61" s="42" t="e">
        <f t="shared" si="75"/>
        <v>#DIV/0!</v>
      </c>
      <c r="AN61" s="40" t="e">
        <f t="shared" si="76"/>
        <v>#DIV/0!</v>
      </c>
      <c r="AO61" s="43" t="e">
        <f t="shared" si="77"/>
        <v>#DIV/0!</v>
      </c>
      <c r="AP61" s="40" t="e">
        <f t="shared" si="78"/>
        <v>#DIV/0!</v>
      </c>
      <c r="AQ61" s="37">
        <f t="shared" si="79"/>
        <v>1.9599639845400536</v>
      </c>
      <c r="AR61" s="38" t="e">
        <f t="shared" si="80"/>
        <v>#DIV/0!</v>
      </c>
      <c r="AS61" s="38" t="e">
        <f t="shared" si="81"/>
        <v>#DIV/0!</v>
      </c>
      <c r="AT61" s="44" t="e">
        <f t="shared" si="82"/>
        <v>#DIV/0!</v>
      </c>
      <c r="AU61" s="44" t="e">
        <f t="shared" si="82"/>
        <v>#DIV/0!</v>
      </c>
      <c r="AV61" s="27"/>
      <c r="AX61" s="45"/>
      <c r="AY61" s="45">
        <v>1</v>
      </c>
    </row>
    <row r="62" spans="1:232" hidden="1">
      <c r="A62" s="10"/>
      <c r="B62" s="32" t="s">
        <v>55</v>
      </c>
      <c r="C62" s="33"/>
      <c r="D62" s="34">
        <f t="shared" si="56"/>
        <v>0</v>
      </c>
      <c r="E62" s="35"/>
      <c r="F62" s="33"/>
      <c r="G62" s="34">
        <f t="shared" si="57"/>
        <v>0</v>
      </c>
      <c r="H62" s="35"/>
      <c r="I62" s="36"/>
      <c r="K62" s="40" t="e">
        <f t="shared" si="58"/>
        <v>#DIV/0!</v>
      </c>
      <c r="L62" s="100" t="e">
        <f t="shared" si="59"/>
        <v>#DIV/0!</v>
      </c>
      <c r="M62" s="101" t="e">
        <f t="shared" si="60"/>
        <v>#DIV/0!</v>
      </c>
      <c r="N62" s="102" t="e">
        <f t="shared" si="61"/>
        <v>#DIV/0!</v>
      </c>
      <c r="O62" s="102" t="e">
        <f t="shared" si="62"/>
        <v>#DIV/0!</v>
      </c>
      <c r="P62" s="102" t="e">
        <f t="shared" si="63"/>
        <v>#DIV/0!</v>
      </c>
      <c r="Q62" s="121" t="e">
        <f t="shared" si="64"/>
        <v>#DIV/0!</v>
      </c>
      <c r="R62" s="102" t="e">
        <f t="shared" si="65"/>
        <v>#DIV/0!</v>
      </c>
      <c r="S62" s="37">
        <f t="shared" si="66"/>
        <v>1.9599639845400536</v>
      </c>
      <c r="T62" s="38" t="e">
        <f t="shared" si="67"/>
        <v>#DIV/0!</v>
      </c>
      <c r="U62" s="38" t="e">
        <f t="shared" si="68"/>
        <v>#DIV/0!</v>
      </c>
      <c r="V62" s="39" t="e">
        <f t="shared" si="69"/>
        <v>#DIV/0!</v>
      </c>
      <c r="W62" s="40" t="e">
        <f t="shared" si="69"/>
        <v>#DIV/0!</v>
      </c>
      <c r="X62" s="41"/>
      <c r="Z62" s="104" t="e">
        <f>(N62-P73)^2</f>
        <v>#DIV/0!</v>
      </c>
      <c r="AA62" s="40" t="e">
        <f t="shared" si="70"/>
        <v>#DIV/0!</v>
      </c>
      <c r="AB62" s="105">
        <v>1</v>
      </c>
      <c r="AC62" s="106"/>
      <c r="AD62" s="106"/>
      <c r="AE62" s="101" t="e">
        <f t="shared" si="71"/>
        <v>#DIV/0!</v>
      </c>
      <c r="AF62" s="107"/>
      <c r="AG62" s="108" t="e">
        <f>AG73</f>
        <v>#DIV/0!</v>
      </c>
      <c r="AH62" s="108" t="e">
        <f>AH73</f>
        <v>#DIV/0!</v>
      </c>
      <c r="AI62" s="40" t="e">
        <f t="shared" si="72"/>
        <v>#DIV/0!</v>
      </c>
      <c r="AJ62" s="109" t="e">
        <f t="shared" si="73"/>
        <v>#DIV/0!</v>
      </c>
      <c r="AK62" s="110" t="e">
        <f>AJ62/AJ73</f>
        <v>#DIV/0!</v>
      </c>
      <c r="AL62" s="42" t="e">
        <f t="shared" si="74"/>
        <v>#DIV/0!</v>
      </c>
      <c r="AM62" s="42" t="e">
        <f t="shared" si="75"/>
        <v>#DIV/0!</v>
      </c>
      <c r="AN62" s="40" t="e">
        <f t="shared" si="76"/>
        <v>#DIV/0!</v>
      </c>
      <c r="AO62" s="43" t="e">
        <f t="shared" si="77"/>
        <v>#DIV/0!</v>
      </c>
      <c r="AP62" s="40" t="e">
        <f t="shared" si="78"/>
        <v>#DIV/0!</v>
      </c>
      <c r="AQ62" s="37">
        <f t="shared" si="79"/>
        <v>1.9599639845400536</v>
      </c>
      <c r="AR62" s="38" t="e">
        <f t="shared" si="80"/>
        <v>#DIV/0!</v>
      </c>
      <c r="AS62" s="38" t="e">
        <f t="shared" si="81"/>
        <v>#DIV/0!</v>
      </c>
      <c r="AT62" s="44" t="e">
        <f t="shared" si="82"/>
        <v>#DIV/0!</v>
      </c>
      <c r="AU62" s="44" t="e">
        <f t="shared" si="82"/>
        <v>#DIV/0!</v>
      </c>
      <c r="AV62" s="27"/>
      <c r="AX62" s="45"/>
      <c r="AY62" s="45">
        <v>1</v>
      </c>
    </row>
    <row r="63" spans="1:232" hidden="1">
      <c r="A63" s="10"/>
      <c r="B63" s="32" t="s">
        <v>56</v>
      </c>
      <c r="C63" s="33"/>
      <c r="D63" s="34">
        <f t="shared" si="56"/>
        <v>0</v>
      </c>
      <c r="E63" s="35"/>
      <c r="F63" s="33"/>
      <c r="G63" s="34">
        <f t="shared" si="57"/>
        <v>0</v>
      </c>
      <c r="H63" s="35"/>
      <c r="I63" s="36"/>
      <c r="K63" s="40" t="e">
        <f t="shared" si="58"/>
        <v>#DIV/0!</v>
      </c>
      <c r="L63" s="100" t="e">
        <f t="shared" si="59"/>
        <v>#DIV/0!</v>
      </c>
      <c r="M63" s="101" t="e">
        <f t="shared" si="60"/>
        <v>#DIV/0!</v>
      </c>
      <c r="N63" s="102" t="e">
        <f t="shared" si="61"/>
        <v>#DIV/0!</v>
      </c>
      <c r="O63" s="102" t="e">
        <f t="shared" si="62"/>
        <v>#DIV/0!</v>
      </c>
      <c r="P63" s="102" t="e">
        <f t="shared" si="63"/>
        <v>#DIV/0!</v>
      </c>
      <c r="Q63" s="121" t="e">
        <f t="shared" si="64"/>
        <v>#DIV/0!</v>
      </c>
      <c r="R63" s="102" t="e">
        <f t="shared" si="65"/>
        <v>#DIV/0!</v>
      </c>
      <c r="S63" s="37">
        <f t="shared" si="66"/>
        <v>1.9599639845400536</v>
      </c>
      <c r="T63" s="38" t="e">
        <f t="shared" si="67"/>
        <v>#DIV/0!</v>
      </c>
      <c r="U63" s="38" t="e">
        <f t="shared" si="68"/>
        <v>#DIV/0!</v>
      </c>
      <c r="V63" s="39" t="e">
        <f t="shared" si="69"/>
        <v>#DIV/0!</v>
      </c>
      <c r="W63" s="40" t="e">
        <f t="shared" si="69"/>
        <v>#DIV/0!</v>
      </c>
      <c r="X63" s="41"/>
      <c r="Z63" s="104" t="e">
        <f>(N63-P73)^2</f>
        <v>#DIV/0!</v>
      </c>
      <c r="AA63" s="40" t="e">
        <f t="shared" si="70"/>
        <v>#DIV/0!</v>
      </c>
      <c r="AB63" s="105">
        <v>1</v>
      </c>
      <c r="AC63" s="106"/>
      <c r="AD63" s="106"/>
      <c r="AE63" s="101" t="e">
        <f t="shared" si="71"/>
        <v>#DIV/0!</v>
      </c>
      <c r="AF63" s="107"/>
      <c r="AG63" s="108" t="e">
        <f>AG73</f>
        <v>#DIV/0!</v>
      </c>
      <c r="AH63" s="108" t="e">
        <f>AH73</f>
        <v>#DIV/0!</v>
      </c>
      <c r="AI63" s="40" t="e">
        <f t="shared" si="72"/>
        <v>#DIV/0!</v>
      </c>
      <c r="AJ63" s="109" t="e">
        <f t="shared" si="73"/>
        <v>#DIV/0!</v>
      </c>
      <c r="AK63" s="110" t="e">
        <f>AJ63/AJ73</f>
        <v>#DIV/0!</v>
      </c>
      <c r="AL63" s="42" t="e">
        <f t="shared" si="74"/>
        <v>#DIV/0!</v>
      </c>
      <c r="AM63" s="42" t="e">
        <f t="shared" si="75"/>
        <v>#DIV/0!</v>
      </c>
      <c r="AN63" s="40" t="e">
        <f t="shared" si="76"/>
        <v>#DIV/0!</v>
      </c>
      <c r="AO63" s="43" t="e">
        <f t="shared" si="77"/>
        <v>#DIV/0!</v>
      </c>
      <c r="AP63" s="40" t="e">
        <f t="shared" si="78"/>
        <v>#DIV/0!</v>
      </c>
      <c r="AQ63" s="37">
        <f t="shared" si="79"/>
        <v>1.9599639845400536</v>
      </c>
      <c r="AR63" s="38" t="e">
        <f t="shared" si="80"/>
        <v>#DIV/0!</v>
      </c>
      <c r="AS63" s="38" t="e">
        <f t="shared" si="81"/>
        <v>#DIV/0!</v>
      </c>
      <c r="AT63" s="44" t="e">
        <f t="shared" si="82"/>
        <v>#DIV/0!</v>
      </c>
      <c r="AU63" s="44" t="e">
        <f t="shared" si="82"/>
        <v>#DIV/0!</v>
      </c>
      <c r="AV63" s="27"/>
      <c r="AX63" s="45"/>
      <c r="AY63" s="45">
        <v>1</v>
      </c>
    </row>
    <row r="64" spans="1:232" hidden="1">
      <c r="A64" s="10"/>
      <c r="B64" s="32" t="s">
        <v>57</v>
      </c>
      <c r="C64" s="33"/>
      <c r="D64" s="34">
        <f t="shared" si="56"/>
        <v>0</v>
      </c>
      <c r="E64" s="35"/>
      <c r="F64" s="33"/>
      <c r="G64" s="34">
        <f t="shared" si="57"/>
        <v>0</v>
      </c>
      <c r="H64" s="35"/>
      <c r="I64" s="36"/>
      <c r="K64" s="40" t="e">
        <f t="shared" si="58"/>
        <v>#DIV/0!</v>
      </c>
      <c r="L64" s="100" t="e">
        <f t="shared" si="59"/>
        <v>#DIV/0!</v>
      </c>
      <c r="M64" s="101" t="e">
        <f t="shared" si="60"/>
        <v>#DIV/0!</v>
      </c>
      <c r="N64" s="102" t="e">
        <f t="shared" si="61"/>
        <v>#DIV/0!</v>
      </c>
      <c r="O64" s="102" t="e">
        <f t="shared" si="62"/>
        <v>#DIV/0!</v>
      </c>
      <c r="P64" s="102" t="e">
        <f t="shared" si="63"/>
        <v>#DIV/0!</v>
      </c>
      <c r="Q64" s="121" t="e">
        <f t="shared" si="64"/>
        <v>#DIV/0!</v>
      </c>
      <c r="R64" s="102" t="e">
        <f t="shared" si="65"/>
        <v>#DIV/0!</v>
      </c>
      <c r="S64" s="37">
        <f t="shared" si="66"/>
        <v>1.9599639845400536</v>
      </c>
      <c r="T64" s="38" t="e">
        <f t="shared" si="67"/>
        <v>#DIV/0!</v>
      </c>
      <c r="U64" s="38" t="e">
        <f t="shared" si="68"/>
        <v>#DIV/0!</v>
      </c>
      <c r="V64" s="39" t="e">
        <f t="shared" si="69"/>
        <v>#DIV/0!</v>
      </c>
      <c r="W64" s="40" t="e">
        <f t="shared" si="69"/>
        <v>#DIV/0!</v>
      </c>
      <c r="X64" s="41"/>
      <c r="Z64" s="104" t="e">
        <f>(N64-P73)^2</f>
        <v>#DIV/0!</v>
      </c>
      <c r="AA64" s="40" t="e">
        <f t="shared" si="70"/>
        <v>#DIV/0!</v>
      </c>
      <c r="AB64" s="105">
        <v>1</v>
      </c>
      <c r="AC64" s="106"/>
      <c r="AD64" s="106"/>
      <c r="AE64" s="101" t="e">
        <f t="shared" si="71"/>
        <v>#DIV/0!</v>
      </c>
      <c r="AF64" s="107"/>
      <c r="AG64" s="108" t="e">
        <f>AG73</f>
        <v>#DIV/0!</v>
      </c>
      <c r="AH64" s="108" t="e">
        <f>AH73</f>
        <v>#DIV/0!</v>
      </c>
      <c r="AI64" s="40" t="e">
        <f t="shared" si="72"/>
        <v>#DIV/0!</v>
      </c>
      <c r="AJ64" s="109" t="e">
        <f t="shared" si="73"/>
        <v>#DIV/0!</v>
      </c>
      <c r="AK64" s="110" t="e">
        <f>AJ64/AJ73</f>
        <v>#DIV/0!</v>
      </c>
      <c r="AL64" s="42" t="e">
        <f t="shared" si="74"/>
        <v>#DIV/0!</v>
      </c>
      <c r="AM64" s="42" t="e">
        <f t="shared" si="75"/>
        <v>#DIV/0!</v>
      </c>
      <c r="AN64" s="40" t="e">
        <f t="shared" si="76"/>
        <v>#DIV/0!</v>
      </c>
      <c r="AO64" s="43" t="e">
        <f t="shared" si="77"/>
        <v>#DIV/0!</v>
      </c>
      <c r="AP64" s="40" t="e">
        <f t="shared" si="78"/>
        <v>#DIV/0!</v>
      </c>
      <c r="AQ64" s="37">
        <f t="shared" si="79"/>
        <v>1.9599639845400536</v>
      </c>
      <c r="AR64" s="38" t="e">
        <f t="shared" si="80"/>
        <v>#DIV/0!</v>
      </c>
      <c r="AS64" s="38" t="e">
        <f t="shared" si="81"/>
        <v>#DIV/0!</v>
      </c>
      <c r="AT64" s="44" t="e">
        <f t="shared" si="82"/>
        <v>#DIV/0!</v>
      </c>
      <c r="AU64" s="44" t="e">
        <f t="shared" si="82"/>
        <v>#DIV/0!</v>
      </c>
      <c r="AV64" s="27"/>
      <c r="AX64" s="45"/>
      <c r="AY64" s="45">
        <v>1</v>
      </c>
    </row>
    <row r="65" spans="1:232" hidden="1">
      <c r="A65" s="10"/>
      <c r="B65" s="32" t="s">
        <v>58</v>
      </c>
      <c r="C65" s="33"/>
      <c r="D65" s="34">
        <f t="shared" si="56"/>
        <v>0</v>
      </c>
      <c r="E65" s="35"/>
      <c r="F65" s="33"/>
      <c r="G65" s="34">
        <f t="shared" si="57"/>
        <v>0</v>
      </c>
      <c r="H65" s="35"/>
      <c r="I65" s="36"/>
      <c r="K65" s="40" t="e">
        <f t="shared" si="58"/>
        <v>#DIV/0!</v>
      </c>
      <c r="L65" s="100" t="e">
        <f t="shared" si="59"/>
        <v>#DIV/0!</v>
      </c>
      <c r="M65" s="101" t="e">
        <f t="shared" si="60"/>
        <v>#DIV/0!</v>
      </c>
      <c r="N65" s="102" t="e">
        <f t="shared" si="61"/>
        <v>#DIV/0!</v>
      </c>
      <c r="O65" s="102" t="e">
        <f t="shared" si="62"/>
        <v>#DIV/0!</v>
      </c>
      <c r="P65" s="102" t="e">
        <f t="shared" si="63"/>
        <v>#DIV/0!</v>
      </c>
      <c r="Q65" s="121" t="e">
        <f t="shared" si="64"/>
        <v>#DIV/0!</v>
      </c>
      <c r="R65" s="102" t="e">
        <f t="shared" si="65"/>
        <v>#DIV/0!</v>
      </c>
      <c r="S65" s="37">
        <f t="shared" si="66"/>
        <v>1.9599639845400536</v>
      </c>
      <c r="T65" s="38" t="e">
        <f t="shared" si="67"/>
        <v>#DIV/0!</v>
      </c>
      <c r="U65" s="38" t="e">
        <f t="shared" si="68"/>
        <v>#DIV/0!</v>
      </c>
      <c r="V65" s="39" t="e">
        <f t="shared" si="69"/>
        <v>#DIV/0!</v>
      </c>
      <c r="W65" s="40" t="e">
        <f t="shared" si="69"/>
        <v>#DIV/0!</v>
      </c>
      <c r="X65" s="41"/>
      <c r="Z65" s="104" t="e">
        <f>(N65-P73)^2</f>
        <v>#DIV/0!</v>
      </c>
      <c r="AA65" s="40" t="e">
        <f t="shared" si="70"/>
        <v>#DIV/0!</v>
      </c>
      <c r="AB65" s="105">
        <v>1</v>
      </c>
      <c r="AC65" s="106"/>
      <c r="AD65" s="106"/>
      <c r="AE65" s="101" t="e">
        <f t="shared" si="71"/>
        <v>#DIV/0!</v>
      </c>
      <c r="AF65" s="107"/>
      <c r="AG65" s="108" t="e">
        <f>AG73</f>
        <v>#DIV/0!</v>
      </c>
      <c r="AH65" s="108" t="e">
        <f>AH73</f>
        <v>#DIV/0!</v>
      </c>
      <c r="AI65" s="40" t="e">
        <f t="shared" si="72"/>
        <v>#DIV/0!</v>
      </c>
      <c r="AJ65" s="109" t="e">
        <f t="shared" si="73"/>
        <v>#DIV/0!</v>
      </c>
      <c r="AK65" s="110" t="e">
        <f>AJ65/AJ73</f>
        <v>#DIV/0!</v>
      </c>
      <c r="AL65" s="42" t="e">
        <f t="shared" si="74"/>
        <v>#DIV/0!</v>
      </c>
      <c r="AM65" s="42" t="e">
        <f t="shared" si="75"/>
        <v>#DIV/0!</v>
      </c>
      <c r="AN65" s="40" t="e">
        <f t="shared" si="76"/>
        <v>#DIV/0!</v>
      </c>
      <c r="AO65" s="43" t="e">
        <f t="shared" si="77"/>
        <v>#DIV/0!</v>
      </c>
      <c r="AP65" s="40" t="e">
        <f t="shared" si="78"/>
        <v>#DIV/0!</v>
      </c>
      <c r="AQ65" s="37">
        <f t="shared" si="79"/>
        <v>1.9599639845400536</v>
      </c>
      <c r="AR65" s="38" t="e">
        <f t="shared" si="80"/>
        <v>#DIV/0!</v>
      </c>
      <c r="AS65" s="38" t="e">
        <f t="shared" si="81"/>
        <v>#DIV/0!</v>
      </c>
      <c r="AT65" s="44" t="e">
        <f t="shared" si="82"/>
        <v>#DIV/0!</v>
      </c>
      <c r="AU65" s="44" t="e">
        <f t="shared" si="82"/>
        <v>#DIV/0!</v>
      </c>
      <c r="AV65" s="27"/>
      <c r="AX65" s="45"/>
      <c r="AY65" s="45">
        <v>1</v>
      </c>
    </row>
    <row r="66" spans="1:232" hidden="1">
      <c r="A66" s="10"/>
      <c r="B66" s="32" t="s">
        <v>59</v>
      </c>
      <c r="C66" s="33"/>
      <c r="D66" s="34">
        <f t="shared" si="56"/>
        <v>0</v>
      </c>
      <c r="E66" s="35"/>
      <c r="F66" s="33"/>
      <c r="G66" s="34">
        <f t="shared" si="57"/>
        <v>0</v>
      </c>
      <c r="H66" s="35"/>
      <c r="I66" s="36"/>
      <c r="K66" s="40" t="e">
        <f t="shared" si="58"/>
        <v>#DIV/0!</v>
      </c>
      <c r="L66" s="100" t="e">
        <f t="shared" si="59"/>
        <v>#DIV/0!</v>
      </c>
      <c r="M66" s="101" t="e">
        <f t="shared" si="60"/>
        <v>#DIV/0!</v>
      </c>
      <c r="N66" s="102" t="e">
        <f t="shared" si="61"/>
        <v>#DIV/0!</v>
      </c>
      <c r="O66" s="102" t="e">
        <f t="shared" si="62"/>
        <v>#DIV/0!</v>
      </c>
      <c r="P66" s="102" t="e">
        <f t="shared" si="63"/>
        <v>#DIV/0!</v>
      </c>
      <c r="Q66" s="121" t="e">
        <f t="shared" si="64"/>
        <v>#DIV/0!</v>
      </c>
      <c r="R66" s="102" t="e">
        <f t="shared" si="65"/>
        <v>#DIV/0!</v>
      </c>
      <c r="S66" s="37">
        <f t="shared" si="66"/>
        <v>1.9599639845400536</v>
      </c>
      <c r="T66" s="38" t="e">
        <f t="shared" si="67"/>
        <v>#DIV/0!</v>
      </c>
      <c r="U66" s="38" t="e">
        <f t="shared" si="68"/>
        <v>#DIV/0!</v>
      </c>
      <c r="V66" s="39" t="e">
        <f t="shared" si="69"/>
        <v>#DIV/0!</v>
      </c>
      <c r="W66" s="40" t="e">
        <f t="shared" si="69"/>
        <v>#DIV/0!</v>
      </c>
      <c r="X66" s="41"/>
      <c r="Z66" s="104" t="e">
        <f>(N66-P73)^2</f>
        <v>#DIV/0!</v>
      </c>
      <c r="AA66" s="40" t="e">
        <f t="shared" si="70"/>
        <v>#DIV/0!</v>
      </c>
      <c r="AB66" s="105">
        <v>1</v>
      </c>
      <c r="AC66" s="106"/>
      <c r="AD66" s="106"/>
      <c r="AE66" s="101" t="e">
        <f t="shared" si="71"/>
        <v>#DIV/0!</v>
      </c>
      <c r="AF66" s="107"/>
      <c r="AG66" s="108" t="e">
        <f>AG73</f>
        <v>#DIV/0!</v>
      </c>
      <c r="AH66" s="108" t="e">
        <f>AH73</f>
        <v>#DIV/0!</v>
      </c>
      <c r="AI66" s="40" t="e">
        <f t="shared" si="72"/>
        <v>#DIV/0!</v>
      </c>
      <c r="AJ66" s="109" t="e">
        <f t="shared" si="73"/>
        <v>#DIV/0!</v>
      </c>
      <c r="AK66" s="110" t="e">
        <f>AJ66/AJ73</f>
        <v>#DIV/0!</v>
      </c>
      <c r="AL66" s="42" t="e">
        <f t="shared" si="74"/>
        <v>#DIV/0!</v>
      </c>
      <c r="AM66" s="42" t="e">
        <f t="shared" si="75"/>
        <v>#DIV/0!</v>
      </c>
      <c r="AN66" s="40" t="e">
        <f t="shared" si="76"/>
        <v>#DIV/0!</v>
      </c>
      <c r="AO66" s="43" t="e">
        <f t="shared" si="77"/>
        <v>#DIV/0!</v>
      </c>
      <c r="AP66" s="40" t="e">
        <f t="shared" si="78"/>
        <v>#DIV/0!</v>
      </c>
      <c r="AQ66" s="37">
        <f t="shared" si="79"/>
        <v>1.9599639845400536</v>
      </c>
      <c r="AR66" s="38" t="e">
        <f t="shared" si="80"/>
        <v>#DIV/0!</v>
      </c>
      <c r="AS66" s="38" t="e">
        <f t="shared" si="81"/>
        <v>#DIV/0!</v>
      </c>
      <c r="AT66" s="44" t="e">
        <f t="shared" si="82"/>
        <v>#DIV/0!</v>
      </c>
      <c r="AU66" s="44" t="e">
        <f t="shared" si="82"/>
        <v>#DIV/0!</v>
      </c>
      <c r="AV66" s="27"/>
      <c r="AX66" s="45"/>
      <c r="AY66" s="45">
        <v>1</v>
      </c>
    </row>
    <row r="67" spans="1:232" hidden="1">
      <c r="A67" s="10"/>
      <c r="B67" s="32" t="s">
        <v>60</v>
      </c>
      <c r="C67" s="33"/>
      <c r="D67" s="34">
        <f t="shared" si="56"/>
        <v>0</v>
      </c>
      <c r="E67" s="35"/>
      <c r="F67" s="33"/>
      <c r="G67" s="34">
        <f t="shared" si="57"/>
        <v>0</v>
      </c>
      <c r="H67" s="35"/>
      <c r="I67" s="36"/>
      <c r="K67" s="40" t="e">
        <f t="shared" si="58"/>
        <v>#DIV/0!</v>
      </c>
      <c r="L67" s="100" t="e">
        <f t="shared" si="59"/>
        <v>#DIV/0!</v>
      </c>
      <c r="M67" s="101" t="e">
        <f t="shared" si="60"/>
        <v>#DIV/0!</v>
      </c>
      <c r="N67" s="102" t="e">
        <f t="shared" si="61"/>
        <v>#DIV/0!</v>
      </c>
      <c r="O67" s="102" t="e">
        <f t="shared" si="62"/>
        <v>#DIV/0!</v>
      </c>
      <c r="P67" s="102" t="e">
        <f t="shared" si="63"/>
        <v>#DIV/0!</v>
      </c>
      <c r="Q67" s="121" t="e">
        <f t="shared" si="64"/>
        <v>#DIV/0!</v>
      </c>
      <c r="R67" s="102" t="e">
        <f t="shared" si="65"/>
        <v>#DIV/0!</v>
      </c>
      <c r="S67" s="37">
        <f t="shared" si="66"/>
        <v>1.9599639845400536</v>
      </c>
      <c r="T67" s="38" t="e">
        <f t="shared" si="67"/>
        <v>#DIV/0!</v>
      </c>
      <c r="U67" s="38" t="e">
        <f t="shared" si="68"/>
        <v>#DIV/0!</v>
      </c>
      <c r="V67" s="39" t="e">
        <f t="shared" si="69"/>
        <v>#DIV/0!</v>
      </c>
      <c r="W67" s="40" t="e">
        <f t="shared" si="69"/>
        <v>#DIV/0!</v>
      </c>
      <c r="X67" s="41"/>
      <c r="Z67" s="104" t="e">
        <f>(N67-P73)^2</f>
        <v>#DIV/0!</v>
      </c>
      <c r="AA67" s="40" t="e">
        <f t="shared" si="70"/>
        <v>#DIV/0!</v>
      </c>
      <c r="AB67" s="105">
        <v>1</v>
      </c>
      <c r="AC67" s="106"/>
      <c r="AD67" s="106"/>
      <c r="AE67" s="101" t="e">
        <f t="shared" si="71"/>
        <v>#DIV/0!</v>
      </c>
      <c r="AF67" s="107"/>
      <c r="AG67" s="108" t="e">
        <f>AG73</f>
        <v>#DIV/0!</v>
      </c>
      <c r="AH67" s="108" t="e">
        <f>AH73</f>
        <v>#DIV/0!</v>
      </c>
      <c r="AI67" s="40" t="e">
        <f t="shared" si="72"/>
        <v>#DIV/0!</v>
      </c>
      <c r="AJ67" s="109" t="e">
        <f t="shared" si="73"/>
        <v>#DIV/0!</v>
      </c>
      <c r="AK67" s="110" t="e">
        <f>AJ67/AJ73</f>
        <v>#DIV/0!</v>
      </c>
      <c r="AL67" s="42" t="e">
        <f t="shared" si="74"/>
        <v>#DIV/0!</v>
      </c>
      <c r="AM67" s="42" t="e">
        <f t="shared" si="75"/>
        <v>#DIV/0!</v>
      </c>
      <c r="AN67" s="40" t="e">
        <f t="shared" si="76"/>
        <v>#DIV/0!</v>
      </c>
      <c r="AO67" s="43" t="e">
        <f t="shared" si="77"/>
        <v>#DIV/0!</v>
      </c>
      <c r="AP67" s="40" t="e">
        <f t="shared" si="78"/>
        <v>#DIV/0!</v>
      </c>
      <c r="AQ67" s="37">
        <f t="shared" si="79"/>
        <v>1.9599639845400536</v>
      </c>
      <c r="AR67" s="38" t="e">
        <f t="shared" si="80"/>
        <v>#DIV/0!</v>
      </c>
      <c r="AS67" s="38" t="e">
        <f t="shared" si="81"/>
        <v>#DIV/0!</v>
      </c>
      <c r="AT67" s="44" t="e">
        <f t="shared" si="82"/>
        <v>#DIV/0!</v>
      </c>
      <c r="AU67" s="44" t="e">
        <f t="shared" si="82"/>
        <v>#DIV/0!</v>
      </c>
      <c r="AV67" s="27"/>
      <c r="AX67" s="45"/>
      <c r="AY67" s="45">
        <v>1</v>
      </c>
    </row>
    <row r="68" spans="1:232" hidden="1">
      <c r="A68" s="10"/>
      <c r="B68" s="32" t="s">
        <v>61</v>
      </c>
      <c r="C68" s="33"/>
      <c r="D68" s="34">
        <f t="shared" si="56"/>
        <v>0</v>
      </c>
      <c r="E68" s="35"/>
      <c r="F68" s="33"/>
      <c r="G68" s="34">
        <f t="shared" si="57"/>
        <v>0</v>
      </c>
      <c r="H68" s="35"/>
      <c r="I68" s="36"/>
      <c r="K68" s="40" t="e">
        <f t="shared" si="58"/>
        <v>#DIV/0!</v>
      </c>
      <c r="L68" s="100" t="e">
        <f t="shared" si="59"/>
        <v>#DIV/0!</v>
      </c>
      <c r="M68" s="101" t="e">
        <f t="shared" si="60"/>
        <v>#DIV/0!</v>
      </c>
      <c r="N68" s="102" t="e">
        <f t="shared" si="61"/>
        <v>#DIV/0!</v>
      </c>
      <c r="O68" s="102" t="e">
        <f t="shared" si="62"/>
        <v>#DIV/0!</v>
      </c>
      <c r="P68" s="102" t="e">
        <f t="shared" si="63"/>
        <v>#DIV/0!</v>
      </c>
      <c r="Q68" s="121" t="e">
        <f t="shared" si="64"/>
        <v>#DIV/0!</v>
      </c>
      <c r="R68" s="102" t="e">
        <f t="shared" si="65"/>
        <v>#DIV/0!</v>
      </c>
      <c r="S68" s="37">
        <f t="shared" si="66"/>
        <v>1.9599639845400536</v>
      </c>
      <c r="T68" s="38" t="e">
        <f t="shared" si="67"/>
        <v>#DIV/0!</v>
      </c>
      <c r="U68" s="38" t="e">
        <f t="shared" si="68"/>
        <v>#DIV/0!</v>
      </c>
      <c r="V68" s="39" t="e">
        <f t="shared" si="69"/>
        <v>#DIV/0!</v>
      </c>
      <c r="W68" s="40" t="e">
        <f t="shared" si="69"/>
        <v>#DIV/0!</v>
      </c>
      <c r="X68" s="41"/>
      <c r="Z68" s="104" t="e">
        <f>(N68-P73)^2</f>
        <v>#DIV/0!</v>
      </c>
      <c r="AA68" s="40" t="e">
        <f t="shared" si="70"/>
        <v>#DIV/0!</v>
      </c>
      <c r="AB68" s="105">
        <v>1</v>
      </c>
      <c r="AC68" s="106"/>
      <c r="AD68" s="106"/>
      <c r="AE68" s="101" t="e">
        <f t="shared" si="71"/>
        <v>#DIV/0!</v>
      </c>
      <c r="AF68" s="107"/>
      <c r="AG68" s="108" t="e">
        <f>AG73</f>
        <v>#DIV/0!</v>
      </c>
      <c r="AH68" s="108" t="e">
        <f>AH73</f>
        <v>#DIV/0!</v>
      </c>
      <c r="AI68" s="40" t="e">
        <f t="shared" si="72"/>
        <v>#DIV/0!</v>
      </c>
      <c r="AJ68" s="109" t="e">
        <f t="shared" si="73"/>
        <v>#DIV/0!</v>
      </c>
      <c r="AK68" s="110" t="e">
        <f>AJ68/AJ73</f>
        <v>#DIV/0!</v>
      </c>
      <c r="AL68" s="42" t="e">
        <f t="shared" si="74"/>
        <v>#DIV/0!</v>
      </c>
      <c r="AM68" s="42" t="e">
        <f t="shared" si="75"/>
        <v>#DIV/0!</v>
      </c>
      <c r="AN68" s="40" t="e">
        <f t="shared" si="76"/>
        <v>#DIV/0!</v>
      </c>
      <c r="AO68" s="43" t="e">
        <f t="shared" si="77"/>
        <v>#DIV/0!</v>
      </c>
      <c r="AP68" s="40" t="e">
        <f t="shared" si="78"/>
        <v>#DIV/0!</v>
      </c>
      <c r="AQ68" s="37">
        <f t="shared" si="79"/>
        <v>1.9599639845400536</v>
      </c>
      <c r="AR68" s="38" t="e">
        <f t="shared" si="80"/>
        <v>#DIV/0!</v>
      </c>
      <c r="AS68" s="38" t="e">
        <f t="shared" si="81"/>
        <v>#DIV/0!</v>
      </c>
      <c r="AT68" s="44" t="e">
        <f t="shared" si="82"/>
        <v>#DIV/0!</v>
      </c>
      <c r="AU68" s="44" t="e">
        <f t="shared" si="82"/>
        <v>#DIV/0!</v>
      </c>
      <c r="AV68" s="27"/>
      <c r="AX68" s="45"/>
      <c r="AY68" s="45">
        <v>1</v>
      </c>
    </row>
    <row r="69" spans="1:232" hidden="1">
      <c r="A69" s="10"/>
      <c r="B69" s="32" t="s">
        <v>62</v>
      </c>
      <c r="C69" s="33"/>
      <c r="D69" s="34">
        <f t="shared" si="56"/>
        <v>0</v>
      </c>
      <c r="E69" s="35"/>
      <c r="F69" s="33"/>
      <c r="G69" s="34">
        <f t="shared" si="57"/>
        <v>0</v>
      </c>
      <c r="H69" s="35"/>
      <c r="I69" s="36"/>
      <c r="K69" s="40" t="e">
        <f t="shared" si="58"/>
        <v>#DIV/0!</v>
      </c>
      <c r="L69" s="100" t="e">
        <f t="shared" si="59"/>
        <v>#DIV/0!</v>
      </c>
      <c r="M69" s="101" t="e">
        <f t="shared" si="60"/>
        <v>#DIV/0!</v>
      </c>
      <c r="N69" s="102" t="e">
        <f t="shared" si="61"/>
        <v>#DIV/0!</v>
      </c>
      <c r="O69" s="102" t="e">
        <f t="shared" si="62"/>
        <v>#DIV/0!</v>
      </c>
      <c r="P69" s="102" t="e">
        <f t="shared" si="63"/>
        <v>#DIV/0!</v>
      </c>
      <c r="Q69" s="121" t="e">
        <f t="shared" si="64"/>
        <v>#DIV/0!</v>
      </c>
      <c r="R69" s="102" t="e">
        <f t="shared" si="65"/>
        <v>#DIV/0!</v>
      </c>
      <c r="S69" s="37">
        <f t="shared" si="66"/>
        <v>1.9599639845400536</v>
      </c>
      <c r="T69" s="38" t="e">
        <f t="shared" si="67"/>
        <v>#DIV/0!</v>
      </c>
      <c r="U69" s="38" t="e">
        <f t="shared" si="68"/>
        <v>#DIV/0!</v>
      </c>
      <c r="V69" s="39" t="e">
        <f t="shared" si="69"/>
        <v>#DIV/0!</v>
      </c>
      <c r="W69" s="40" t="e">
        <f t="shared" si="69"/>
        <v>#DIV/0!</v>
      </c>
      <c r="X69" s="41"/>
      <c r="Z69" s="104" t="e">
        <f>(N69-P73)^2</f>
        <v>#DIV/0!</v>
      </c>
      <c r="AA69" s="40" t="e">
        <f t="shared" si="70"/>
        <v>#DIV/0!</v>
      </c>
      <c r="AB69" s="105">
        <v>1</v>
      </c>
      <c r="AC69" s="106"/>
      <c r="AD69" s="106"/>
      <c r="AE69" s="101" t="e">
        <f t="shared" si="71"/>
        <v>#DIV/0!</v>
      </c>
      <c r="AF69" s="107"/>
      <c r="AG69" s="108" t="e">
        <f>AG73</f>
        <v>#DIV/0!</v>
      </c>
      <c r="AH69" s="108" t="e">
        <f>AH73</f>
        <v>#DIV/0!</v>
      </c>
      <c r="AI69" s="40" t="e">
        <f t="shared" si="72"/>
        <v>#DIV/0!</v>
      </c>
      <c r="AJ69" s="109" t="e">
        <f t="shared" si="73"/>
        <v>#DIV/0!</v>
      </c>
      <c r="AK69" s="110" t="e">
        <f>AJ69/AJ73</f>
        <v>#DIV/0!</v>
      </c>
      <c r="AL69" s="42" t="e">
        <f t="shared" si="74"/>
        <v>#DIV/0!</v>
      </c>
      <c r="AM69" s="42" t="e">
        <f t="shared" si="75"/>
        <v>#DIV/0!</v>
      </c>
      <c r="AN69" s="40" t="e">
        <f t="shared" si="76"/>
        <v>#DIV/0!</v>
      </c>
      <c r="AO69" s="43" t="e">
        <f t="shared" si="77"/>
        <v>#DIV/0!</v>
      </c>
      <c r="AP69" s="40" t="e">
        <f t="shared" si="78"/>
        <v>#DIV/0!</v>
      </c>
      <c r="AQ69" s="37">
        <f t="shared" si="79"/>
        <v>1.9599639845400536</v>
      </c>
      <c r="AR69" s="38" t="e">
        <f t="shared" si="80"/>
        <v>#DIV/0!</v>
      </c>
      <c r="AS69" s="38" t="e">
        <f t="shared" si="81"/>
        <v>#DIV/0!</v>
      </c>
      <c r="AT69" s="44" t="e">
        <f t="shared" si="82"/>
        <v>#DIV/0!</v>
      </c>
      <c r="AU69" s="44" t="e">
        <f t="shared" si="82"/>
        <v>#DIV/0!</v>
      </c>
      <c r="AV69" s="27"/>
      <c r="AX69" s="45"/>
      <c r="AY69" s="45">
        <v>1</v>
      </c>
    </row>
    <row r="70" spans="1:232" hidden="1">
      <c r="A70" s="10"/>
      <c r="B70" s="32" t="s">
        <v>63</v>
      </c>
      <c r="C70" s="33"/>
      <c r="D70" s="34">
        <f t="shared" si="56"/>
        <v>0</v>
      </c>
      <c r="E70" s="35"/>
      <c r="F70" s="33"/>
      <c r="G70" s="34">
        <f t="shared" si="57"/>
        <v>0</v>
      </c>
      <c r="H70" s="35"/>
      <c r="I70" s="36"/>
      <c r="K70" s="40" t="e">
        <f t="shared" si="58"/>
        <v>#DIV/0!</v>
      </c>
      <c r="L70" s="100" t="e">
        <f t="shared" si="59"/>
        <v>#DIV/0!</v>
      </c>
      <c r="M70" s="101" t="e">
        <f t="shared" si="60"/>
        <v>#DIV/0!</v>
      </c>
      <c r="N70" s="102" t="e">
        <f t="shared" si="61"/>
        <v>#DIV/0!</v>
      </c>
      <c r="O70" s="102" t="e">
        <f t="shared" si="62"/>
        <v>#DIV/0!</v>
      </c>
      <c r="P70" s="102" t="e">
        <f t="shared" si="63"/>
        <v>#DIV/0!</v>
      </c>
      <c r="Q70" s="121" t="e">
        <f t="shared" si="64"/>
        <v>#DIV/0!</v>
      </c>
      <c r="R70" s="102" t="e">
        <f t="shared" si="65"/>
        <v>#DIV/0!</v>
      </c>
      <c r="S70" s="37">
        <f t="shared" si="66"/>
        <v>1.9599639845400536</v>
      </c>
      <c r="T70" s="38" t="e">
        <f t="shared" si="67"/>
        <v>#DIV/0!</v>
      </c>
      <c r="U70" s="38" t="e">
        <f t="shared" si="68"/>
        <v>#DIV/0!</v>
      </c>
      <c r="V70" s="39" t="e">
        <f t="shared" si="69"/>
        <v>#DIV/0!</v>
      </c>
      <c r="W70" s="40" t="e">
        <f t="shared" si="69"/>
        <v>#DIV/0!</v>
      </c>
      <c r="X70" s="41"/>
      <c r="Z70" s="104" t="e">
        <f>(N70-P73)^2</f>
        <v>#DIV/0!</v>
      </c>
      <c r="AA70" s="40" t="e">
        <f t="shared" si="70"/>
        <v>#DIV/0!</v>
      </c>
      <c r="AB70" s="105">
        <v>1</v>
      </c>
      <c r="AC70" s="106"/>
      <c r="AD70" s="106"/>
      <c r="AE70" s="101" t="e">
        <f t="shared" si="71"/>
        <v>#DIV/0!</v>
      </c>
      <c r="AF70" s="107"/>
      <c r="AG70" s="108" t="e">
        <f>AG73</f>
        <v>#DIV/0!</v>
      </c>
      <c r="AH70" s="108" t="e">
        <f>AH73</f>
        <v>#DIV/0!</v>
      </c>
      <c r="AI70" s="40" t="e">
        <f t="shared" si="72"/>
        <v>#DIV/0!</v>
      </c>
      <c r="AJ70" s="109" t="e">
        <f t="shared" si="73"/>
        <v>#DIV/0!</v>
      </c>
      <c r="AK70" s="110" t="e">
        <f>AJ70/AJ73</f>
        <v>#DIV/0!</v>
      </c>
      <c r="AL70" s="42" t="e">
        <f t="shared" si="74"/>
        <v>#DIV/0!</v>
      </c>
      <c r="AM70" s="42" t="e">
        <f t="shared" si="75"/>
        <v>#DIV/0!</v>
      </c>
      <c r="AN70" s="40" t="e">
        <f t="shared" si="76"/>
        <v>#DIV/0!</v>
      </c>
      <c r="AO70" s="43" t="e">
        <f t="shared" si="77"/>
        <v>#DIV/0!</v>
      </c>
      <c r="AP70" s="40" t="e">
        <f t="shared" si="78"/>
        <v>#DIV/0!</v>
      </c>
      <c r="AQ70" s="37">
        <f t="shared" si="79"/>
        <v>1.9599639845400536</v>
      </c>
      <c r="AR70" s="38" t="e">
        <f t="shared" si="80"/>
        <v>#DIV/0!</v>
      </c>
      <c r="AS70" s="38" t="e">
        <f t="shared" si="81"/>
        <v>#DIV/0!</v>
      </c>
      <c r="AT70" s="44" t="e">
        <f t="shared" si="82"/>
        <v>#DIV/0!</v>
      </c>
      <c r="AU70" s="44" t="e">
        <f t="shared" si="82"/>
        <v>#DIV/0!</v>
      </c>
      <c r="AV70" s="27"/>
      <c r="AX70" s="45"/>
      <c r="AY70" s="45">
        <v>1</v>
      </c>
    </row>
    <row r="71" spans="1:232" hidden="1">
      <c r="A71" s="16"/>
      <c r="B71" s="32" t="s">
        <v>64</v>
      </c>
      <c r="C71" s="33"/>
      <c r="D71" s="34">
        <f t="shared" si="56"/>
        <v>0</v>
      </c>
      <c r="E71" s="35"/>
      <c r="F71" s="33"/>
      <c r="G71" s="34">
        <f t="shared" si="57"/>
        <v>0</v>
      </c>
      <c r="H71" s="35"/>
      <c r="I71" s="36"/>
      <c r="K71" s="40" t="e">
        <f t="shared" si="58"/>
        <v>#DIV/0!</v>
      </c>
      <c r="L71" s="100" t="e">
        <f t="shared" si="59"/>
        <v>#DIV/0!</v>
      </c>
      <c r="M71" s="101" t="e">
        <f t="shared" si="60"/>
        <v>#DIV/0!</v>
      </c>
      <c r="N71" s="102" t="e">
        <f t="shared" si="61"/>
        <v>#DIV/0!</v>
      </c>
      <c r="O71" s="102" t="e">
        <f t="shared" si="62"/>
        <v>#DIV/0!</v>
      </c>
      <c r="P71" s="102" t="e">
        <f t="shared" si="63"/>
        <v>#DIV/0!</v>
      </c>
      <c r="Q71" s="121" t="e">
        <f t="shared" si="64"/>
        <v>#DIV/0!</v>
      </c>
      <c r="R71" s="102" t="e">
        <f t="shared" si="65"/>
        <v>#DIV/0!</v>
      </c>
      <c r="S71" s="37">
        <f t="shared" si="66"/>
        <v>1.9599639845400536</v>
      </c>
      <c r="T71" s="38" t="e">
        <f t="shared" si="67"/>
        <v>#DIV/0!</v>
      </c>
      <c r="U71" s="38" t="e">
        <f t="shared" si="68"/>
        <v>#DIV/0!</v>
      </c>
      <c r="V71" s="39" t="e">
        <f t="shared" si="69"/>
        <v>#DIV/0!</v>
      </c>
      <c r="W71" s="40" t="e">
        <f t="shared" si="69"/>
        <v>#DIV/0!</v>
      </c>
      <c r="X71" s="41"/>
      <c r="Z71" s="104" t="e">
        <f>(N71-P73)^2</f>
        <v>#DIV/0!</v>
      </c>
      <c r="AA71" s="40" t="e">
        <f t="shared" si="70"/>
        <v>#DIV/0!</v>
      </c>
      <c r="AB71" s="105">
        <v>1</v>
      </c>
      <c r="AC71" s="106"/>
      <c r="AD71" s="106"/>
      <c r="AE71" s="101" t="e">
        <f t="shared" si="71"/>
        <v>#DIV/0!</v>
      </c>
      <c r="AF71" s="107"/>
      <c r="AG71" s="108" t="e">
        <f>AG73</f>
        <v>#DIV/0!</v>
      </c>
      <c r="AH71" s="108" t="e">
        <f>AH73</f>
        <v>#DIV/0!</v>
      </c>
      <c r="AI71" s="40" t="e">
        <f t="shared" si="72"/>
        <v>#DIV/0!</v>
      </c>
      <c r="AJ71" s="109" t="e">
        <f t="shared" si="73"/>
        <v>#DIV/0!</v>
      </c>
      <c r="AK71" s="110" t="e">
        <f>AJ71/AJ73</f>
        <v>#DIV/0!</v>
      </c>
      <c r="AL71" s="42" t="e">
        <f t="shared" si="74"/>
        <v>#DIV/0!</v>
      </c>
      <c r="AM71" s="42" t="e">
        <f t="shared" si="75"/>
        <v>#DIV/0!</v>
      </c>
      <c r="AN71" s="40" t="e">
        <f t="shared" si="76"/>
        <v>#DIV/0!</v>
      </c>
      <c r="AO71" s="43" t="e">
        <f t="shared" si="77"/>
        <v>#DIV/0!</v>
      </c>
      <c r="AP71" s="40" t="e">
        <f t="shared" si="78"/>
        <v>#DIV/0!</v>
      </c>
      <c r="AQ71" s="37">
        <f t="shared" si="79"/>
        <v>1.9599639845400536</v>
      </c>
      <c r="AR71" s="38" t="e">
        <f t="shared" si="80"/>
        <v>#DIV/0!</v>
      </c>
      <c r="AS71" s="38" t="e">
        <f t="shared" si="81"/>
        <v>#DIV/0!</v>
      </c>
      <c r="AT71" s="44" t="e">
        <f t="shared" si="82"/>
        <v>#DIV/0!</v>
      </c>
      <c r="AU71" s="44" t="e">
        <f t="shared" si="82"/>
        <v>#DIV/0!</v>
      </c>
      <c r="AV71" s="27"/>
      <c r="AX71" s="45"/>
      <c r="AY71" s="45">
        <v>1</v>
      </c>
    </row>
    <row r="72" spans="1:232" hidden="1">
      <c r="A72" s="16"/>
      <c r="B72" s="32" t="s">
        <v>65</v>
      </c>
      <c r="C72" s="33"/>
      <c r="D72" s="34">
        <f t="shared" si="56"/>
        <v>0</v>
      </c>
      <c r="E72" s="35"/>
      <c r="F72" s="33"/>
      <c r="G72" s="34">
        <f t="shared" si="57"/>
        <v>0</v>
      </c>
      <c r="H72" s="35"/>
      <c r="I72" s="36"/>
      <c r="K72" s="40" t="e">
        <f t="shared" si="58"/>
        <v>#DIV/0!</v>
      </c>
      <c r="L72" s="100" t="e">
        <f>(D72/(C72*E72)+(G72/(F72*H72)))</f>
        <v>#DIV/0!</v>
      </c>
      <c r="M72" s="101" t="e">
        <f t="shared" si="60"/>
        <v>#DIV/0!</v>
      </c>
      <c r="N72" s="102" t="e">
        <f t="shared" si="61"/>
        <v>#DIV/0!</v>
      </c>
      <c r="O72" s="102" t="e">
        <f t="shared" si="62"/>
        <v>#DIV/0!</v>
      </c>
      <c r="P72" s="102" t="e">
        <f t="shared" si="63"/>
        <v>#DIV/0!</v>
      </c>
      <c r="Q72" s="121" t="e">
        <f t="shared" si="64"/>
        <v>#DIV/0!</v>
      </c>
      <c r="R72" s="102" t="e">
        <f t="shared" si="65"/>
        <v>#DIV/0!</v>
      </c>
      <c r="S72" s="37">
        <f t="shared" si="66"/>
        <v>1.9599639845400536</v>
      </c>
      <c r="T72" s="38" t="e">
        <f t="shared" si="67"/>
        <v>#DIV/0!</v>
      </c>
      <c r="U72" s="38" t="e">
        <f t="shared" si="68"/>
        <v>#DIV/0!</v>
      </c>
      <c r="V72" s="39" t="e">
        <f t="shared" si="69"/>
        <v>#DIV/0!</v>
      </c>
      <c r="W72" s="40" t="e">
        <f t="shared" si="69"/>
        <v>#DIV/0!</v>
      </c>
      <c r="X72" s="41"/>
      <c r="Z72" s="104" t="e">
        <f>(N72-P73)^2</f>
        <v>#DIV/0!</v>
      </c>
      <c r="AA72" s="40" t="e">
        <f t="shared" si="70"/>
        <v>#DIV/0!</v>
      </c>
      <c r="AB72" s="105">
        <v>1</v>
      </c>
      <c r="AC72" s="106"/>
      <c r="AD72" s="106"/>
      <c r="AE72" s="101" t="e">
        <f t="shared" si="71"/>
        <v>#DIV/0!</v>
      </c>
      <c r="AF72" s="107"/>
      <c r="AG72" s="108" t="e">
        <f>AG73</f>
        <v>#DIV/0!</v>
      </c>
      <c r="AH72" s="108" t="e">
        <f>AH73</f>
        <v>#DIV/0!</v>
      </c>
      <c r="AI72" s="40" t="e">
        <f t="shared" si="72"/>
        <v>#DIV/0!</v>
      </c>
      <c r="AJ72" s="109" t="e">
        <f t="shared" si="73"/>
        <v>#DIV/0!</v>
      </c>
      <c r="AK72" s="110" t="e">
        <f>AJ72/AJ73</f>
        <v>#DIV/0!</v>
      </c>
      <c r="AL72" s="42" t="e">
        <f t="shared" si="74"/>
        <v>#DIV/0!</v>
      </c>
      <c r="AM72" s="42" t="e">
        <f t="shared" si="75"/>
        <v>#DIV/0!</v>
      </c>
      <c r="AN72" s="40" t="e">
        <f t="shared" si="76"/>
        <v>#DIV/0!</v>
      </c>
      <c r="AO72" s="43" t="e">
        <f t="shared" si="77"/>
        <v>#DIV/0!</v>
      </c>
      <c r="AP72" s="40" t="e">
        <f t="shared" si="78"/>
        <v>#DIV/0!</v>
      </c>
      <c r="AQ72" s="37">
        <f t="shared" si="79"/>
        <v>1.9599639845400536</v>
      </c>
      <c r="AR72" s="38" t="e">
        <f t="shared" si="80"/>
        <v>#DIV/0!</v>
      </c>
      <c r="AS72" s="38" t="e">
        <f t="shared" si="81"/>
        <v>#DIV/0!</v>
      </c>
      <c r="AT72" s="44" t="e">
        <f t="shared" si="82"/>
        <v>#DIV/0!</v>
      </c>
      <c r="AU72" s="44" t="e">
        <f t="shared" si="82"/>
        <v>#DIV/0!</v>
      </c>
      <c r="AV72" s="27"/>
      <c r="AX72" s="45"/>
      <c r="AY72" s="45">
        <v>1</v>
      </c>
    </row>
    <row r="73" spans="1:232" hidden="1">
      <c r="A73" s="10"/>
      <c r="B73" s="46">
        <f>COUNT(D57:D72)</f>
        <v>16</v>
      </c>
      <c r="C73" s="47">
        <f t="shared" ref="C73:H73" si="83">SUM(C57:C72)</f>
        <v>0</v>
      </c>
      <c r="D73" s="47">
        <f t="shared" si="83"/>
        <v>0</v>
      </c>
      <c r="E73" s="47">
        <f t="shared" si="83"/>
        <v>0</v>
      </c>
      <c r="F73" s="47">
        <f t="shared" si="83"/>
        <v>0</v>
      </c>
      <c r="G73" s="47">
        <f t="shared" si="83"/>
        <v>0</v>
      </c>
      <c r="H73" s="47">
        <f t="shared" si="83"/>
        <v>0</v>
      </c>
      <c r="I73" s="48"/>
      <c r="K73" s="61"/>
      <c r="L73" s="111"/>
      <c r="M73" s="49" t="e">
        <f>SUM(M57:M72)</f>
        <v>#DIV/0!</v>
      </c>
      <c r="N73" s="50"/>
      <c r="O73" s="51" t="e">
        <f>SUM(O57:O72)</f>
        <v>#DIV/0!</v>
      </c>
      <c r="P73" s="52" t="e">
        <f>O73/M73</f>
        <v>#DIV/0!</v>
      </c>
      <c r="Q73" s="51" t="e">
        <f>EXP(P73)</f>
        <v>#DIV/0!</v>
      </c>
      <c r="R73" s="51" t="e">
        <f>SQRT(1/M73)</f>
        <v>#DIV/0!</v>
      </c>
      <c r="S73" s="37">
        <f t="shared" si="66"/>
        <v>1.9599639845400536</v>
      </c>
      <c r="T73" s="53" t="e">
        <f>P73-(R73*S73)</f>
        <v>#DIV/0!</v>
      </c>
      <c r="U73" s="53" t="e">
        <f>P73+(R73*S73)</f>
        <v>#DIV/0!</v>
      </c>
      <c r="V73" s="112" t="e">
        <f>EXP(T73)</f>
        <v>#DIV/0!</v>
      </c>
      <c r="W73" s="61" t="e">
        <f>EXP(U73)</f>
        <v>#DIV/0!</v>
      </c>
      <c r="X73" s="54"/>
      <c r="Y73" s="54"/>
      <c r="Z73" s="55"/>
      <c r="AA73" s="56" t="e">
        <f>SUM(AA57:AA72)</f>
        <v>#DIV/0!</v>
      </c>
      <c r="AB73" s="57">
        <f>SUM(AB57:AB72)</f>
        <v>16</v>
      </c>
      <c r="AC73" s="58" t="e">
        <f>AA73-(AB73-1)</f>
        <v>#DIV/0!</v>
      </c>
      <c r="AD73" s="49" t="e">
        <f>M73</f>
        <v>#DIV/0!</v>
      </c>
      <c r="AE73" s="49" t="e">
        <f>SUM(AE57:AE72)</f>
        <v>#DIV/0!</v>
      </c>
      <c r="AF73" s="59" t="e">
        <f>AE73/AD73</f>
        <v>#DIV/0!</v>
      </c>
      <c r="AG73" s="113" t="e">
        <f>AC73/(AD73-AF73)</f>
        <v>#DIV/0!</v>
      </c>
      <c r="AH73" s="113" t="e">
        <f>IF(AA73&lt;AB73-1,"0",AG73)</f>
        <v>#DIV/0!</v>
      </c>
      <c r="AI73" s="55"/>
      <c r="AJ73" s="49" t="e">
        <f>SUM(AJ57:AJ72)</f>
        <v>#DIV/0!</v>
      </c>
      <c r="AK73" s="114" t="e">
        <f>SUM(AK57:AK72)</f>
        <v>#DIV/0!</v>
      </c>
      <c r="AL73" s="58" t="e">
        <f>SUM(AL57:AL72)</f>
        <v>#DIV/0!</v>
      </c>
      <c r="AM73" s="58" t="e">
        <f>AL73/AJ73</f>
        <v>#DIV/0!</v>
      </c>
      <c r="AN73" s="115" t="e">
        <f>EXP(AM73)</f>
        <v>#DIV/0!</v>
      </c>
      <c r="AO73" s="60" t="e">
        <f>1/AJ73</f>
        <v>#DIV/0!</v>
      </c>
      <c r="AP73" s="61" t="e">
        <f>SQRT(AO73)</f>
        <v>#DIV/0!</v>
      </c>
      <c r="AQ73" s="37">
        <f t="shared" si="79"/>
        <v>1.9599639845400536</v>
      </c>
      <c r="AR73" s="53" t="e">
        <f>AM73-(AQ73*AP73)</f>
        <v>#DIV/0!</v>
      </c>
      <c r="AS73" s="53" t="e">
        <f>AM73+(1.96*AP73)</f>
        <v>#DIV/0!</v>
      </c>
      <c r="AT73" s="116" t="e">
        <f>EXP(AR73)</f>
        <v>#DIV/0!</v>
      </c>
      <c r="AU73" s="116" t="e">
        <f>EXP(AS73)</f>
        <v>#DIV/0!</v>
      </c>
      <c r="AV73" s="62"/>
      <c r="AW73" s="126"/>
      <c r="AX73" s="63" t="e">
        <f>AA73</f>
        <v>#DIV/0!</v>
      </c>
      <c r="AY73" s="46">
        <f>SUM(AY57:AY72)</f>
        <v>16</v>
      </c>
    </row>
    <row r="74" spans="1:232" ht="13.5" hidden="1" thickBot="1">
      <c r="A74" s="16"/>
      <c r="B74" s="16"/>
      <c r="C74" s="64"/>
      <c r="D74" s="64"/>
      <c r="E74" s="64"/>
      <c r="F74" s="64"/>
      <c r="G74" s="64"/>
      <c r="H74" s="64"/>
      <c r="I74" s="65"/>
      <c r="J74" s="18"/>
      <c r="K74" s="18"/>
      <c r="L74" s="18"/>
      <c r="M74" s="18"/>
      <c r="N74" s="18"/>
      <c r="O74" s="18"/>
      <c r="P74" s="18"/>
      <c r="Q74" s="18"/>
      <c r="R74" s="66"/>
      <c r="S74" s="66"/>
      <c r="T74" s="66"/>
      <c r="U74" s="66"/>
      <c r="V74" s="66"/>
      <c r="W74" s="66"/>
      <c r="X74" s="66"/>
      <c r="Z74" s="18"/>
      <c r="AA74" s="18"/>
      <c r="AB74" s="67"/>
      <c r="AC74" s="68"/>
      <c r="AD74" s="69"/>
      <c r="AE74" s="68"/>
      <c r="AF74" s="70"/>
      <c r="AG74" s="70"/>
      <c r="AH74" s="70"/>
      <c r="AI74" s="70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71"/>
      <c r="AU74" s="71"/>
      <c r="AV74" s="71"/>
      <c r="AW74" s="18"/>
      <c r="AX74" s="72" t="s">
        <v>43</v>
      </c>
      <c r="AY74" s="18"/>
    </row>
    <row r="75" spans="1:232" ht="26.5" hidden="1" thickBot="1">
      <c r="A75" s="10"/>
      <c r="B75" s="10"/>
      <c r="C75" s="73"/>
      <c r="D75" s="73"/>
      <c r="E75" s="73"/>
      <c r="F75" s="73"/>
      <c r="G75" s="73"/>
      <c r="H75" s="73"/>
      <c r="I75" s="74"/>
      <c r="J75" s="72"/>
      <c r="K75" s="72"/>
      <c r="L75" s="72"/>
      <c r="M75" s="18"/>
      <c r="N75" s="18"/>
      <c r="O75" s="18"/>
      <c r="P75" s="18"/>
      <c r="Q75" s="18"/>
      <c r="R75" s="75"/>
      <c r="S75" s="75"/>
      <c r="T75" s="75"/>
      <c r="U75" s="75"/>
      <c r="V75" s="75"/>
      <c r="W75" s="75"/>
      <c r="X75" s="75"/>
      <c r="Z75" s="18"/>
      <c r="AA75" s="18"/>
      <c r="AB75" s="18"/>
      <c r="AC75" s="18"/>
      <c r="AD75" s="18"/>
      <c r="AE75" s="18"/>
      <c r="AF75" s="18"/>
      <c r="AG75" s="18"/>
      <c r="AH75" s="18"/>
      <c r="AI75" s="76"/>
      <c r="AJ75" s="77"/>
      <c r="AK75" s="77"/>
      <c r="AL75" s="78"/>
      <c r="AM75" s="79"/>
      <c r="AN75" s="117"/>
      <c r="AO75" s="118" t="s">
        <v>44</v>
      </c>
      <c r="AP75" s="119">
        <f>TINV((1-$H$1),(AB73-2))</f>
        <v>2.1447866879178035</v>
      </c>
      <c r="AQ75" s="18"/>
      <c r="AR75" s="80" t="s">
        <v>45</v>
      </c>
      <c r="AS75" s="120">
        <f>$H$1</f>
        <v>0.95</v>
      </c>
      <c r="AT75" s="44" t="e">
        <f>EXP(AM73-AP75*SQRT((1/AD73)+AH73))</f>
        <v>#DIV/0!</v>
      </c>
      <c r="AU75" s="44" t="e">
        <f>EXP(AM73+AP75*SQRT((1/AD73)+AH73))</f>
        <v>#DIV/0!</v>
      </c>
      <c r="AV75" s="27"/>
      <c r="AW75" s="18"/>
      <c r="AX75" s="81" t="e">
        <f>_xlfn.CHISQ.DIST.RT(AX73,AY73-1)</f>
        <v>#DIV/0!</v>
      </c>
      <c r="AY75" s="82" t="e">
        <f>IF(AX75&lt;0.05,"heterogeneidad","homogeneidad")</f>
        <v>#DIV/0!</v>
      </c>
    </row>
    <row r="76" spans="1:232" hidden="1">
      <c r="A76" s="16"/>
      <c r="B76" s="16"/>
      <c r="C76" s="64"/>
      <c r="D76" s="64"/>
      <c r="E76" s="64"/>
      <c r="F76" s="64"/>
      <c r="G76" s="64"/>
      <c r="H76" s="64"/>
      <c r="I76" s="65"/>
      <c r="J76" s="18"/>
      <c r="K76" s="18"/>
      <c r="L76" s="18"/>
      <c r="M76" s="18"/>
      <c r="N76" s="18"/>
      <c r="O76" s="18"/>
      <c r="P76" s="18"/>
      <c r="Q76" s="18"/>
      <c r="R76" s="66"/>
      <c r="S76" s="66"/>
      <c r="T76" s="66"/>
      <c r="U76" s="66"/>
      <c r="V76" s="66"/>
      <c r="W76" s="66"/>
      <c r="X76" s="66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L76" s="122"/>
      <c r="AM76" s="122"/>
      <c r="AR76" s="87"/>
      <c r="AS76" s="87"/>
      <c r="AW76" s="18"/>
      <c r="AX76" s="18"/>
      <c r="AY76" s="18"/>
    </row>
    <row r="77" spans="1:232" ht="13" hidden="1" customHeight="1">
      <c r="A77" s="16"/>
      <c r="B77" s="16"/>
      <c r="C77" s="64"/>
      <c r="D77" s="64"/>
      <c r="E77" s="64"/>
      <c r="F77" s="64"/>
      <c r="G77" s="64"/>
      <c r="H77" s="64"/>
      <c r="I77" s="65"/>
      <c r="J77" s="133" t="s">
        <v>4</v>
      </c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5"/>
      <c r="X77" s="19"/>
      <c r="Y77" s="133" t="s">
        <v>5</v>
      </c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5"/>
      <c r="AV77" s="19"/>
      <c r="AW77" s="136" t="s">
        <v>48</v>
      </c>
      <c r="AX77" s="137"/>
      <c r="AY77" s="137"/>
    </row>
    <row r="78" spans="1:232" hidden="1">
      <c r="A78" s="20"/>
      <c r="B78" s="21" t="s">
        <v>6</v>
      </c>
      <c r="C78" s="132" t="s">
        <v>7</v>
      </c>
      <c r="D78" s="132"/>
      <c r="E78" s="132"/>
      <c r="F78" s="132" t="s">
        <v>8</v>
      </c>
      <c r="G78" s="132"/>
      <c r="H78" s="132"/>
      <c r="I78" s="22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</row>
    <row r="79" spans="1:232" ht="60" hidden="1">
      <c r="A79" s="16"/>
      <c r="B79" s="25"/>
      <c r="C79" s="26" t="s">
        <v>9</v>
      </c>
      <c r="D79" s="26" t="s">
        <v>10</v>
      </c>
      <c r="E79" s="26" t="s">
        <v>11</v>
      </c>
      <c r="F79" s="26" t="s">
        <v>9</v>
      </c>
      <c r="G79" s="26" t="s">
        <v>10</v>
      </c>
      <c r="H79" s="26" t="s">
        <v>11</v>
      </c>
      <c r="I79" s="27"/>
      <c r="K79" s="28" t="s">
        <v>12</v>
      </c>
      <c r="L79" s="28" t="s">
        <v>13</v>
      </c>
      <c r="M79" s="28" t="s">
        <v>14</v>
      </c>
      <c r="N79" s="28" t="s">
        <v>15</v>
      </c>
      <c r="O79" s="28" t="s">
        <v>16</v>
      </c>
      <c r="P79" s="28" t="s">
        <v>17</v>
      </c>
      <c r="Q79" s="28" t="s">
        <v>18</v>
      </c>
      <c r="R79" s="28" t="s">
        <v>19</v>
      </c>
      <c r="S79" s="98" t="s">
        <v>3</v>
      </c>
      <c r="T79" s="28" t="s">
        <v>20</v>
      </c>
      <c r="U79" s="28" t="s">
        <v>21</v>
      </c>
      <c r="V79" s="28" t="s">
        <v>22</v>
      </c>
      <c r="W79" s="28" t="s">
        <v>22</v>
      </c>
      <c r="X79" s="29"/>
      <c r="Y79" s="30"/>
      <c r="Z79" s="98" t="s">
        <v>23</v>
      </c>
      <c r="AA79" s="28" t="s">
        <v>24</v>
      </c>
      <c r="AB79" s="98" t="s">
        <v>25</v>
      </c>
      <c r="AC79" s="98" t="s">
        <v>26</v>
      </c>
      <c r="AD79" s="98" t="s">
        <v>27</v>
      </c>
      <c r="AE79" s="28" t="s">
        <v>28</v>
      </c>
      <c r="AF79" s="28" t="s">
        <v>29</v>
      </c>
      <c r="AG79" s="99" t="s">
        <v>30</v>
      </c>
      <c r="AH79" s="99" t="s">
        <v>31</v>
      </c>
      <c r="AI79" s="98" t="s">
        <v>32</v>
      </c>
      <c r="AJ79" s="28" t="s">
        <v>33</v>
      </c>
      <c r="AK79" s="28" t="s">
        <v>34</v>
      </c>
      <c r="AL79" s="28" t="s">
        <v>35</v>
      </c>
      <c r="AM79" s="98" t="s">
        <v>36</v>
      </c>
      <c r="AN79" s="98" t="s">
        <v>37</v>
      </c>
      <c r="AO79" s="28" t="s">
        <v>38</v>
      </c>
      <c r="AP79" s="28" t="s">
        <v>39</v>
      </c>
      <c r="AQ79" s="98" t="s">
        <v>3</v>
      </c>
      <c r="AR79" s="28" t="s">
        <v>40</v>
      </c>
      <c r="AS79" s="28" t="s">
        <v>41</v>
      </c>
      <c r="AT79" s="28" t="s">
        <v>22</v>
      </c>
      <c r="AU79" s="28" t="s">
        <v>22</v>
      </c>
      <c r="AV79" s="29"/>
      <c r="AX79" s="31" t="s">
        <v>42</v>
      </c>
      <c r="AY79" s="31" t="s">
        <v>25</v>
      </c>
    </row>
    <row r="80" spans="1:232" hidden="1">
      <c r="A80" s="10"/>
      <c r="B80" s="32" t="s">
        <v>50</v>
      </c>
      <c r="C80" s="33"/>
      <c r="D80" s="34">
        <f>E80-C80</f>
        <v>0</v>
      </c>
      <c r="E80" s="35"/>
      <c r="F80" s="33"/>
      <c r="G80" s="34">
        <f>H80-F80</f>
        <v>0</v>
      </c>
      <c r="H80" s="35"/>
      <c r="I80" s="36"/>
      <c r="K80" s="40" t="e">
        <f>(C80/E80)/(F80/H80)</f>
        <v>#DIV/0!</v>
      </c>
      <c r="L80" s="100" t="e">
        <f>(D80/(C80*E80)+(G80/(F80*H80)))</f>
        <v>#DIV/0!</v>
      </c>
      <c r="M80" s="101" t="e">
        <f>1/L80</f>
        <v>#DIV/0!</v>
      </c>
      <c r="N80" s="102" t="e">
        <f>LN(K80)</f>
        <v>#DIV/0!</v>
      </c>
      <c r="O80" s="102" t="e">
        <f>M80*N80</f>
        <v>#DIV/0!</v>
      </c>
      <c r="P80" s="102" t="e">
        <f>LN(K80)</f>
        <v>#DIV/0!</v>
      </c>
      <c r="Q80" s="121" t="e">
        <f>K80</f>
        <v>#DIV/0!</v>
      </c>
      <c r="R80" s="102" t="e">
        <f>SQRT(1/M80)</f>
        <v>#DIV/0!</v>
      </c>
      <c r="S80" s="37">
        <f>$H$2</f>
        <v>1.9599639845400536</v>
      </c>
      <c r="T80" s="38" t="e">
        <f>P80-(R80*S80)</f>
        <v>#DIV/0!</v>
      </c>
      <c r="U80" s="38" t="e">
        <f>P80+(R80*S80)</f>
        <v>#DIV/0!</v>
      </c>
      <c r="V80" s="39" t="e">
        <f>EXP(T80)</f>
        <v>#DIV/0!</v>
      </c>
      <c r="W80" s="40" t="e">
        <f>EXP(U80)</f>
        <v>#DIV/0!</v>
      </c>
      <c r="X80" s="41"/>
      <c r="Z80" s="104" t="e">
        <f>(N80-P95)^2</f>
        <v>#DIV/0!</v>
      </c>
      <c r="AA80" s="40" t="e">
        <f>M80*Z80</f>
        <v>#DIV/0!</v>
      </c>
      <c r="AB80" s="105">
        <v>1</v>
      </c>
      <c r="AC80" s="106"/>
      <c r="AD80" s="106"/>
      <c r="AE80" s="101" t="e">
        <f>M80^2</f>
        <v>#DIV/0!</v>
      </c>
      <c r="AF80" s="107"/>
      <c r="AG80" s="108" t="e">
        <f>AG95</f>
        <v>#DIV/0!</v>
      </c>
      <c r="AH80" s="108" t="e">
        <f>AH95</f>
        <v>#DIV/0!</v>
      </c>
      <c r="AI80" s="40" t="e">
        <f>1/M80</f>
        <v>#DIV/0!</v>
      </c>
      <c r="AJ80" s="109" t="e">
        <f>1/(AH80+AI80)</f>
        <v>#DIV/0!</v>
      </c>
      <c r="AK80" s="110" t="e">
        <f>AJ80/AJ95</f>
        <v>#DIV/0!</v>
      </c>
      <c r="AL80" s="42" t="e">
        <f>AJ80*N80</f>
        <v>#DIV/0!</v>
      </c>
      <c r="AM80" s="42" t="e">
        <f>AL80/AJ80</f>
        <v>#DIV/0!</v>
      </c>
      <c r="AN80" s="40" t="e">
        <f>EXP(AM80)</f>
        <v>#DIV/0!</v>
      </c>
      <c r="AO80" s="43" t="e">
        <f>1/AJ80</f>
        <v>#DIV/0!</v>
      </c>
      <c r="AP80" s="40" t="e">
        <f>SQRT(AO80)</f>
        <v>#DIV/0!</v>
      </c>
      <c r="AQ80" s="37">
        <f>$H$2</f>
        <v>1.9599639845400536</v>
      </c>
      <c r="AR80" s="38" t="e">
        <f>AM80-(AQ80*AP80)</f>
        <v>#DIV/0!</v>
      </c>
      <c r="AS80" s="38" t="e">
        <f>AM80+(1.96*AP80)</f>
        <v>#DIV/0!</v>
      </c>
      <c r="AT80" s="44" t="e">
        <f>EXP(AR80)</f>
        <v>#DIV/0!</v>
      </c>
      <c r="AU80" s="44" t="e">
        <f>EXP(AS80)</f>
        <v>#DIV/0!</v>
      </c>
      <c r="AV80" s="27"/>
      <c r="AX80" s="45"/>
      <c r="AY80" s="45">
        <v>1</v>
      </c>
    </row>
    <row r="81" spans="1:51" hidden="1">
      <c r="A81" s="10"/>
      <c r="B81" s="32" t="s">
        <v>51</v>
      </c>
      <c r="C81" s="33"/>
      <c r="D81" s="34">
        <f t="shared" ref="D81:D94" si="84">E81-C81</f>
        <v>0</v>
      </c>
      <c r="E81" s="35"/>
      <c r="F81" s="33"/>
      <c r="G81" s="34">
        <f t="shared" ref="G81:G94" si="85">H81-F81</f>
        <v>0</v>
      </c>
      <c r="H81" s="35"/>
      <c r="I81" s="36"/>
      <c r="K81" s="40" t="e">
        <f t="shared" ref="K81:K94" si="86">(C81/E81)/(F81/H81)</f>
        <v>#DIV/0!</v>
      </c>
      <c r="L81" s="100" t="e">
        <f t="shared" ref="L81:L93" si="87">(D81/(C81*E81)+(G81/(F81*H81)))</f>
        <v>#DIV/0!</v>
      </c>
      <c r="M81" s="101" t="e">
        <f t="shared" ref="M81:M94" si="88">1/L81</f>
        <v>#DIV/0!</v>
      </c>
      <c r="N81" s="102" t="e">
        <f t="shared" ref="N81:N94" si="89">LN(K81)</f>
        <v>#DIV/0!</v>
      </c>
      <c r="O81" s="102" t="e">
        <f t="shared" ref="O81:O94" si="90">M81*N81</f>
        <v>#DIV/0!</v>
      </c>
      <c r="P81" s="102" t="e">
        <f t="shared" ref="P81:P94" si="91">LN(K81)</f>
        <v>#DIV/0!</v>
      </c>
      <c r="Q81" s="121" t="e">
        <f t="shared" ref="Q81:Q94" si="92">K81</f>
        <v>#DIV/0!</v>
      </c>
      <c r="R81" s="102" t="e">
        <f t="shared" ref="R81:R94" si="93">SQRT(1/M81)</f>
        <v>#DIV/0!</v>
      </c>
      <c r="S81" s="37">
        <f t="shared" ref="S81:S95" si="94">$H$2</f>
        <v>1.9599639845400536</v>
      </c>
      <c r="T81" s="38" t="e">
        <f t="shared" ref="T81:T94" si="95">P81-(R81*S81)</f>
        <v>#DIV/0!</v>
      </c>
      <c r="U81" s="38" t="e">
        <f t="shared" ref="U81:U94" si="96">P81+(R81*S81)</f>
        <v>#DIV/0!</v>
      </c>
      <c r="V81" s="39" t="e">
        <f t="shared" ref="V81:W94" si="97">EXP(T81)</f>
        <v>#DIV/0!</v>
      </c>
      <c r="W81" s="40" t="e">
        <f t="shared" si="97"/>
        <v>#DIV/0!</v>
      </c>
      <c r="X81" s="41"/>
      <c r="Z81" s="104" t="e">
        <f>(N81-P378)^2</f>
        <v>#DIV/0!</v>
      </c>
      <c r="AA81" s="40" t="e">
        <f t="shared" ref="AA81:AA94" si="98">M81*Z81</f>
        <v>#DIV/0!</v>
      </c>
      <c r="AB81" s="105">
        <v>1</v>
      </c>
      <c r="AC81" s="106"/>
      <c r="AD81" s="106"/>
      <c r="AE81" s="101" t="e">
        <f t="shared" ref="AE81:AE94" si="99">M81^2</f>
        <v>#DIV/0!</v>
      </c>
      <c r="AF81" s="107"/>
      <c r="AG81" s="108" t="e">
        <f>AG95</f>
        <v>#DIV/0!</v>
      </c>
      <c r="AH81" s="108" t="e">
        <f>AH95</f>
        <v>#DIV/0!</v>
      </c>
      <c r="AI81" s="40" t="e">
        <f t="shared" ref="AI81:AI94" si="100">1/M81</f>
        <v>#DIV/0!</v>
      </c>
      <c r="AJ81" s="109" t="e">
        <f t="shared" ref="AJ81:AJ94" si="101">1/(AH81+AI81)</f>
        <v>#DIV/0!</v>
      </c>
      <c r="AK81" s="110" t="e">
        <f>AJ81/AJ95</f>
        <v>#DIV/0!</v>
      </c>
      <c r="AL81" s="42" t="e">
        <f t="shared" ref="AL81:AL94" si="102">AJ81*N81</f>
        <v>#DIV/0!</v>
      </c>
      <c r="AM81" s="42" t="e">
        <f t="shared" ref="AM81:AM94" si="103">AL81/AJ81</f>
        <v>#DIV/0!</v>
      </c>
      <c r="AN81" s="40" t="e">
        <f t="shared" ref="AN81:AN94" si="104">EXP(AM81)</f>
        <v>#DIV/0!</v>
      </c>
      <c r="AO81" s="43" t="e">
        <f t="shared" ref="AO81:AO94" si="105">1/AJ81</f>
        <v>#DIV/0!</v>
      </c>
      <c r="AP81" s="40" t="e">
        <f t="shared" ref="AP81:AP94" si="106">SQRT(AO81)</f>
        <v>#DIV/0!</v>
      </c>
      <c r="AQ81" s="37">
        <f t="shared" ref="AQ81:AQ95" si="107">$H$2</f>
        <v>1.9599639845400536</v>
      </c>
      <c r="AR81" s="38" t="e">
        <f t="shared" ref="AR81:AR94" si="108">AM81-(AQ81*AP81)</f>
        <v>#DIV/0!</v>
      </c>
      <c r="AS81" s="38" t="e">
        <f t="shared" ref="AS81:AS94" si="109">AM81+(1.96*AP81)</f>
        <v>#DIV/0!</v>
      </c>
      <c r="AT81" s="44" t="e">
        <f t="shared" ref="AT81:AU94" si="110">EXP(AR81)</f>
        <v>#DIV/0!</v>
      </c>
      <c r="AU81" s="44" t="e">
        <f t="shared" si="110"/>
        <v>#DIV/0!</v>
      </c>
      <c r="AV81" s="27"/>
      <c r="AX81" s="45"/>
      <c r="AY81" s="45">
        <v>1</v>
      </c>
    </row>
    <row r="82" spans="1:51" hidden="1">
      <c r="A82" s="10"/>
      <c r="B82" s="32" t="s">
        <v>52</v>
      </c>
      <c r="C82" s="33"/>
      <c r="D82" s="34">
        <f t="shared" si="84"/>
        <v>0</v>
      </c>
      <c r="E82" s="35"/>
      <c r="F82" s="33"/>
      <c r="G82" s="34">
        <f t="shared" si="85"/>
        <v>0</v>
      </c>
      <c r="H82" s="35"/>
      <c r="I82" s="36"/>
      <c r="K82" s="40" t="e">
        <f t="shared" si="86"/>
        <v>#DIV/0!</v>
      </c>
      <c r="L82" s="100" t="e">
        <f t="shared" si="87"/>
        <v>#DIV/0!</v>
      </c>
      <c r="M82" s="101" t="e">
        <f t="shared" si="88"/>
        <v>#DIV/0!</v>
      </c>
      <c r="N82" s="102" t="e">
        <f t="shared" si="89"/>
        <v>#DIV/0!</v>
      </c>
      <c r="O82" s="102" t="e">
        <f t="shared" si="90"/>
        <v>#DIV/0!</v>
      </c>
      <c r="P82" s="102" t="e">
        <f t="shared" si="91"/>
        <v>#DIV/0!</v>
      </c>
      <c r="Q82" s="121" t="e">
        <f t="shared" si="92"/>
        <v>#DIV/0!</v>
      </c>
      <c r="R82" s="102" t="e">
        <f t="shared" si="93"/>
        <v>#DIV/0!</v>
      </c>
      <c r="S82" s="37">
        <f t="shared" si="94"/>
        <v>1.9599639845400536</v>
      </c>
      <c r="T82" s="38" t="e">
        <f t="shared" si="95"/>
        <v>#DIV/0!</v>
      </c>
      <c r="U82" s="38" t="e">
        <f t="shared" si="96"/>
        <v>#DIV/0!</v>
      </c>
      <c r="V82" s="39" t="e">
        <f t="shared" si="97"/>
        <v>#DIV/0!</v>
      </c>
      <c r="W82" s="40" t="e">
        <f t="shared" si="97"/>
        <v>#DIV/0!</v>
      </c>
      <c r="X82" s="41"/>
      <c r="Z82" s="104" t="e">
        <f>(N82-P95)^2</f>
        <v>#DIV/0!</v>
      </c>
      <c r="AA82" s="40" t="e">
        <f t="shared" si="98"/>
        <v>#DIV/0!</v>
      </c>
      <c r="AB82" s="105">
        <v>1</v>
      </c>
      <c r="AC82" s="106"/>
      <c r="AD82" s="106"/>
      <c r="AE82" s="101" t="e">
        <f t="shared" si="99"/>
        <v>#DIV/0!</v>
      </c>
      <c r="AF82" s="107"/>
      <c r="AG82" s="108" t="e">
        <f>AG95</f>
        <v>#DIV/0!</v>
      </c>
      <c r="AH82" s="108" t="e">
        <f>AH95</f>
        <v>#DIV/0!</v>
      </c>
      <c r="AI82" s="40" t="e">
        <f t="shared" si="100"/>
        <v>#DIV/0!</v>
      </c>
      <c r="AJ82" s="109" t="e">
        <f t="shared" si="101"/>
        <v>#DIV/0!</v>
      </c>
      <c r="AK82" s="110" t="e">
        <f>AJ82/AJ95</f>
        <v>#DIV/0!</v>
      </c>
      <c r="AL82" s="42" t="e">
        <f t="shared" si="102"/>
        <v>#DIV/0!</v>
      </c>
      <c r="AM82" s="42" t="e">
        <f t="shared" si="103"/>
        <v>#DIV/0!</v>
      </c>
      <c r="AN82" s="40" t="e">
        <f t="shared" si="104"/>
        <v>#DIV/0!</v>
      </c>
      <c r="AO82" s="43" t="e">
        <f t="shared" si="105"/>
        <v>#DIV/0!</v>
      </c>
      <c r="AP82" s="40" t="e">
        <f t="shared" si="106"/>
        <v>#DIV/0!</v>
      </c>
      <c r="AQ82" s="37">
        <f t="shared" si="107"/>
        <v>1.9599639845400536</v>
      </c>
      <c r="AR82" s="38" t="e">
        <f t="shared" si="108"/>
        <v>#DIV/0!</v>
      </c>
      <c r="AS82" s="38" t="e">
        <f t="shared" si="109"/>
        <v>#DIV/0!</v>
      </c>
      <c r="AT82" s="44" t="e">
        <f t="shared" si="110"/>
        <v>#DIV/0!</v>
      </c>
      <c r="AU82" s="44" t="e">
        <f t="shared" si="110"/>
        <v>#DIV/0!</v>
      </c>
      <c r="AV82" s="27"/>
      <c r="AX82" s="45"/>
      <c r="AY82" s="45">
        <v>1</v>
      </c>
    </row>
    <row r="83" spans="1:51" hidden="1">
      <c r="A83" s="10"/>
      <c r="B83" s="32" t="s">
        <v>53</v>
      </c>
      <c r="C83" s="33"/>
      <c r="D83" s="34">
        <f t="shared" si="84"/>
        <v>0</v>
      </c>
      <c r="E83" s="35"/>
      <c r="F83" s="33"/>
      <c r="G83" s="34">
        <f t="shared" si="85"/>
        <v>0</v>
      </c>
      <c r="H83" s="35"/>
      <c r="I83" s="36"/>
      <c r="K83" s="40" t="e">
        <f t="shared" si="86"/>
        <v>#DIV/0!</v>
      </c>
      <c r="L83" s="100" t="e">
        <f t="shared" si="87"/>
        <v>#DIV/0!</v>
      </c>
      <c r="M83" s="101" t="e">
        <f t="shared" si="88"/>
        <v>#DIV/0!</v>
      </c>
      <c r="N83" s="102" t="e">
        <f t="shared" si="89"/>
        <v>#DIV/0!</v>
      </c>
      <c r="O83" s="102" t="e">
        <f t="shared" si="90"/>
        <v>#DIV/0!</v>
      </c>
      <c r="P83" s="102" t="e">
        <f t="shared" si="91"/>
        <v>#DIV/0!</v>
      </c>
      <c r="Q83" s="121" t="e">
        <f t="shared" si="92"/>
        <v>#DIV/0!</v>
      </c>
      <c r="R83" s="102" t="e">
        <f t="shared" si="93"/>
        <v>#DIV/0!</v>
      </c>
      <c r="S83" s="37">
        <f t="shared" si="94"/>
        <v>1.9599639845400536</v>
      </c>
      <c r="T83" s="38" t="e">
        <f t="shared" si="95"/>
        <v>#DIV/0!</v>
      </c>
      <c r="U83" s="38" t="e">
        <f t="shared" si="96"/>
        <v>#DIV/0!</v>
      </c>
      <c r="V83" s="39" t="e">
        <f t="shared" si="97"/>
        <v>#DIV/0!</v>
      </c>
      <c r="W83" s="40" t="e">
        <f t="shared" si="97"/>
        <v>#DIV/0!</v>
      </c>
      <c r="X83" s="41"/>
      <c r="Z83" s="104" t="e">
        <f>(N83-P95)^2</f>
        <v>#DIV/0!</v>
      </c>
      <c r="AA83" s="40" t="e">
        <f t="shared" si="98"/>
        <v>#DIV/0!</v>
      </c>
      <c r="AB83" s="105">
        <v>1</v>
      </c>
      <c r="AC83" s="106"/>
      <c r="AD83" s="106"/>
      <c r="AE83" s="101" t="e">
        <f t="shared" si="99"/>
        <v>#DIV/0!</v>
      </c>
      <c r="AF83" s="107"/>
      <c r="AG83" s="108" t="e">
        <f>AG95</f>
        <v>#DIV/0!</v>
      </c>
      <c r="AH83" s="108" t="e">
        <f>AH95</f>
        <v>#DIV/0!</v>
      </c>
      <c r="AI83" s="40" t="e">
        <f t="shared" si="100"/>
        <v>#DIV/0!</v>
      </c>
      <c r="AJ83" s="109" t="e">
        <f t="shared" si="101"/>
        <v>#DIV/0!</v>
      </c>
      <c r="AK83" s="110" t="e">
        <f>AJ83/AJ95</f>
        <v>#DIV/0!</v>
      </c>
      <c r="AL83" s="42" t="e">
        <f t="shared" si="102"/>
        <v>#DIV/0!</v>
      </c>
      <c r="AM83" s="42" t="e">
        <f t="shared" si="103"/>
        <v>#DIV/0!</v>
      </c>
      <c r="AN83" s="40" t="e">
        <f t="shared" si="104"/>
        <v>#DIV/0!</v>
      </c>
      <c r="AO83" s="43" t="e">
        <f t="shared" si="105"/>
        <v>#DIV/0!</v>
      </c>
      <c r="AP83" s="40" t="e">
        <f t="shared" si="106"/>
        <v>#DIV/0!</v>
      </c>
      <c r="AQ83" s="37">
        <f t="shared" si="107"/>
        <v>1.9599639845400536</v>
      </c>
      <c r="AR83" s="38" t="e">
        <f t="shared" si="108"/>
        <v>#DIV/0!</v>
      </c>
      <c r="AS83" s="38" t="e">
        <f t="shared" si="109"/>
        <v>#DIV/0!</v>
      </c>
      <c r="AT83" s="44" t="e">
        <f t="shared" si="110"/>
        <v>#DIV/0!</v>
      </c>
      <c r="AU83" s="44" t="e">
        <f t="shared" si="110"/>
        <v>#DIV/0!</v>
      </c>
      <c r="AV83" s="27"/>
      <c r="AX83" s="45"/>
      <c r="AY83" s="45">
        <v>1</v>
      </c>
    </row>
    <row r="84" spans="1:51" hidden="1">
      <c r="A84" s="10"/>
      <c r="B84" s="32" t="s">
        <v>54</v>
      </c>
      <c r="C84" s="33"/>
      <c r="D84" s="34">
        <f t="shared" si="84"/>
        <v>0</v>
      </c>
      <c r="E84" s="35"/>
      <c r="F84" s="33"/>
      <c r="G84" s="34">
        <f t="shared" si="85"/>
        <v>0</v>
      </c>
      <c r="H84" s="35"/>
      <c r="I84" s="36"/>
      <c r="K84" s="40" t="e">
        <f t="shared" si="86"/>
        <v>#DIV/0!</v>
      </c>
      <c r="L84" s="100" t="e">
        <f t="shared" si="87"/>
        <v>#DIV/0!</v>
      </c>
      <c r="M84" s="101" t="e">
        <f t="shared" si="88"/>
        <v>#DIV/0!</v>
      </c>
      <c r="N84" s="102" t="e">
        <f t="shared" si="89"/>
        <v>#DIV/0!</v>
      </c>
      <c r="O84" s="102" t="e">
        <f t="shared" si="90"/>
        <v>#DIV/0!</v>
      </c>
      <c r="P84" s="102" t="e">
        <f t="shared" si="91"/>
        <v>#DIV/0!</v>
      </c>
      <c r="Q84" s="121" t="e">
        <f t="shared" si="92"/>
        <v>#DIV/0!</v>
      </c>
      <c r="R84" s="102" t="e">
        <f t="shared" si="93"/>
        <v>#DIV/0!</v>
      </c>
      <c r="S84" s="37">
        <f t="shared" si="94"/>
        <v>1.9599639845400536</v>
      </c>
      <c r="T84" s="38" t="e">
        <f t="shared" si="95"/>
        <v>#DIV/0!</v>
      </c>
      <c r="U84" s="38" t="e">
        <f t="shared" si="96"/>
        <v>#DIV/0!</v>
      </c>
      <c r="V84" s="39" t="e">
        <f t="shared" si="97"/>
        <v>#DIV/0!</v>
      </c>
      <c r="W84" s="40" t="e">
        <f t="shared" si="97"/>
        <v>#DIV/0!</v>
      </c>
      <c r="X84" s="41"/>
      <c r="Z84" s="104" t="e">
        <f>(N84-P95)^2</f>
        <v>#DIV/0!</v>
      </c>
      <c r="AA84" s="40" t="e">
        <f t="shared" si="98"/>
        <v>#DIV/0!</v>
      </c>
      <c r="AB84" s="105">
        <v>1</v>
      </c>
      <c r="AC84" s="106"/>
      <c r="AD84" s="106"/>
      <c r="AE84" s="101" t="e">
        <f t="shared" si="99"/>
        <v>#DIV/0!</v>
      </c>
      <c r="AF84" s="107"/>
      <c r="AG84" s="108" t="e">
        <f>AG95</f>
        <v>#DIV/0!</v>
      </c>
      <c r="AH84" s="108" t="e">
        <f>AH95</f>
        <v>#DIV/0!</v>
      </c>
      <c r="AI84" s="40" t="e">
        <f t="shared" si="100"/>
        <v>#DIV/0!</v>
      </c>
      <c r="AJ84" s="109" t="e">
        <f t="shared" si="101"/>
        <v>#DIV/0!</v>
      </c>
      <c r="AK84" s="110" t="e">
        <f>AJ84/AJ95</f>
        <v>#DIV/0!</v>
      </c>
      <c r="AL84" s="42" t="e">
        <f t="shared" si="102"/>
        <v>#DIV/0!</v>
      </c>
      <c r="AM84" s="42" t="e">
        <f t="shared" si="103"/>
        <v>#DIV/0!</v>
      </c>
      <c r="AN84" s="40" t="e">
        <f t="shared" si="104"/>
        <v>#DIV/0!</v>
      </c>
      <c r="AO84" s="43" t="e">
        <f t="shared" si="105"/>
        <v>#DIV/0!</v>
      </c>
      <c r="AP84" s="40" t="e">
        <f t="shared" si="106"/>
        <v>#DIV/0!</v>
      </c>
      <c r="AQ84" s="37">
        <f t="shared" si="107"/>
        <v>1.9599639845400536</v>
      </c>
      <c r="AR84" s="38" t="e">
        <f t="shared" si="108"/>
        <v>#DIV/0!</v>
      </c>
      <c r="AS84" s="38" t="e">
        <f t="shared" si="109"/>
        <v>#DIV/0!</v>
      </c>
      <c r="AT84" s="44" t="e">
        <f t="shared" si="110"/>
        <v>#DIV/0!</v>
      </c>
      <c r="AU84" s="44" t="e">
        <f t="shared" si="110"/>
        <v>#DIV/0!</v>
      </c>
      <c r="AV84" s="27"/>
      <c r="AX84" s="45"/>
      <c r="AY84" s="45">
        <v>1</v>
      </c>
    </row>
    <row r="85" spans="1:51" hidden="1">
      <c r="A85" s="10"/>
      <c r="B85" s="32" t="s">
        <v>55</v>
      </c>
      <c r="C85" s="33"/>
      <c r="D85" s="34">
        <f t="shared" si="84"/>
        <v>0</v>
      </c>
      <c r="E85" s="35"/>
      <c r="F85" s="33"/>
      <c r="G85" s="34">
        <f t="shared" si="85"/>
        <v>0</v>
      </c>
      <c r="H85" s="35"/>
      <c r="I85" s="36"/>
      <c r="K85" s="40" t="e">
        <f t="shared" si="86"/>
        <v>#DIV/0!</v>
      </c>
      <c r="L85" s="100" t="e">
        <f t="shared" si="87"/>
        <v>#DIV/0!</v>
      </c>
      <c r="M85" s="101" t="e">
        <f t="shared" si="88"/>
        <v>#DIV/0!</v>
      </c>
      <c r="N85" s="102" t="e">
        <f t="shared" si="89"/>
        <v>#DIV/0!</v>
      </c>
      <c r="O85" s="102" t="e">
        <f t="shared" si="90"/>
        <v>#DIV/0!</v>
      </c>
      <c r="P85" s="102" t="e">
        <f t="shared" si="91"/>
        <v>#DIV/0!</v>
      </c>
      <c r="Q85" s="121" t="e">
        <f t="shared" si="92"/>
        <v>#DIV/0!</v>
      </c>
      <c r="R85" s="102" t="e">
        <f t="shared" si="93"/>
        <v>#DIV/0!</v>
      </c>
      <c r="S85" s="37">
        <f t="shared" si="94"/>
        <v>1.9599639845400536</v>
      </c>
      <c r="T85" s="38" t="e">
        <f t="shared" si="95"/>
        <v>#DIV/0!</v>
      </c>
      <c r="U85" s="38" t="e">
        <f t="shared" si="96"/>
        <v>#DIV/0!</v>
      </c>
      <c r="V85" s="39" t="e">
        <f t="shared" si="97"/>
        <v>#DIV/0!</v>
      </c>
      <c r="W85" s="40" t="e">
        <f t="shared" si="97"/>
        <v>#DIV/0!</v>
      </c>
      <c r="X85" s="41"/>
      <c r="Z85" s="104" t="e">
        <f>(N85-P95)^2</f>
        <v>#DIV/0!</v>
      </c>
      <c r="AA85" s="40" t="e">
        <f t="shared" si="98"/>
        <v>#DIV/0!</v>
      </c>
      <c r="AB85" s="105">
        <v>1</v>
      </c>
      <c r="AC85" s="106"/>
      <c r="AD85" s="106"/>
      <c r="AE85" s="101" t="e">
        <f t="shared" si="99"/>
        <v>#DIV/0!</v>
      </c>
      <c r="AF85" s="107"/>
      <c r="AG85" s="108" t="e">
        <f>AG95</f>
        <v>#DIV/0!</v>
      </c>
      <c r="AH85" s="108" t="e">
        <f>AH95</f>
        <v>#DIV/0!</v>
      </c>
      <c r="AI85" s="40" t="e">
        <f t="shared" si="100"/>
        <v>#DIV/0!</v>
      </c>
      <c r="AJ85" s="109" t="e">
        <f t="shared" si="101"/>
        <v>#DIV/0!</v>
      </c>
      <c r="AK85" s="110" t="e">
        <f>AJ85/AJ95</f>
        <v>#DIV/0!</v>
      </c>
      <c r="AL85" s="42" t="e">
        <f t="shared" si="102"/>
        <v>#DIV/0!</v>
      </c>
      <c r="AM85" s="42" t="e">
        <f t="shared" si="103"/>
        <v>#DIV/0!</v>
      </c>
      <c r="AN85" s="40" t="e">
        <f t="shared" si="104"/>
        <v>#DIV/0!</v>
      </c>
      <c r="AO85" s="43" t="e">
        <f t="shared" si="105"/>
        <v>#DIV/0!</v>
      </c>
      <c r="AP85" s="40" t="e">
        <f t="shared" si="106"/>
        <v>#DIV/0!</v>
      </c>
      <c r="AQ85" s="37">
        <f t="shared" si="107"/>
        <v>1.9599639845400536</v>
      </c>
      <c r="AR85" s="38" t="e">
        <f t="shared" si="108"/>
        <v>#DIV/0!</v>
      </c>
      <c r="AS85" s="38" t="e">
        <f t="shared" si="109"/>
        <v>#DIV/0!</v>
      </c>
      <c r="AT85" s="44" t="e">
        <f t="shared" si="110"/>
        <v>#DIV/0!</v>
      </c>
      <c r="AU85" s="44" t="e">
        <f t="shared" si="110"/>
        <v>#DIV/0!</v>
      </c>
      <c r="AV85" s="27"/>
      <c r="AX85" s="45"/>
      <c r="AY85" s="45">
        <v>1</v>
      </c>
    </row>
    <row r="86" spans="1:51" hidden="1">
      <c r="A86" s="10"/>
      <c r="B86" s="32" t="s">
        <v>56</v>
      </c>
      <c r="C86" s="33"/>
      <c r="D86" s="34">
        <f t="shared" si="84"/>
        <v>0</v>
      </c>
      <c r="E86" s="35"/>
      <c r="F86" s="33"/>
      <c r="G86" s="34">
        <f t="shared" si="85"/>
        <v>0</v>
      </c>
      <c r="H86" s="35"/>
      <c r="I86" s="36"/>
      <c r="K86" s="40" t="e">
        <f t="shared" si="86"/>
        <v>#DIV/0!</v>
      </c>
      <c r="L86" s="100" t="e">
        <f t="shared" si="87"/>
        <v>#DIV/0!</v>
      </c>
      <c r="M86" s="101" t="e">
        <f t="shared" si="88"/>
        <v>#DIV/0!</v>
      </c>
      <c r="N86" s="102" t="e">
        <f t="shared" si="89"/>
        <v>#DIV/0!</v>
      </c>
      <c r="O86" s="102" t="e">
        <f t="shared" si="90"/>
        <v>#DIV/0!</v>
      </c>
      <c r="P86" s="102" t="e">
        <f t="shared" si="91"/>
        <v>#DIV/0!</v>
      </c>
      <c r="Q86" s="121" t="e">
        <f t="shared" si="92"/>
        <v>#DIV/0!</v>
      </c>
      <c r="R86" s="102" t="e">
        <f t="shared" si="93"/>
        <v>#DIV/0!</v>
      </c>
      <c r="S86" s="37">
        <f t="shared" si="94"/>
        <v>1.9599639845400536</v>
      </c>
      <c r="T86" s="38" t="e">
        <f t="shared" si="95"/>
        <v>#DIV/0!</v>
      </c>
      <c r="U86" s="38" t="e">
        <f t="shared" si="96"/>
        <v>#DIV/0!</v>
      </c>
      <c r="V86" s="39" t="e">
        <f t="shared" si="97"/>
        <v>#DIV/0!</v>
      </c>
      <c r="W86" s="40" t="e">
        <f t="shared" si="97"/>
        <v>#DIV/0!</v>
      </c>
      <c r="X86" s="41"/>
      <c r="Z86" s="104" t="e">
        <f>(N86-P95)^2</f>
        <v>#DIV/0!</v>
      </c>
      <c r="AA86" s="40" t="e">
        <f t="shared" si="98"/>
        <v>#DIV/0!</v>
      </c>
      <c r="AB86" s="105">
        <v>1</v>
      </c>
      <c r="AC86" s="106"/>
      <c r="AD86" s="106"/>
      <c r="AE86" s="101" t="e">
        <f t="shared" si="99"/>
        <v>#DIV/0!</v>
      </c>
      <c r="AF86" s="107"/>
      <c r="AG86" s="108" t="e">
        <f>AG95</f>
        <v>#DIV/0!</v>
      </c>
      <c r="AH86" s="108" t="e">
        <f>AH95</f>
        <v>#DIV/0!</v>
      </c>
      <c r="AI86" s="40" t="e">
        <f t="shared" si="100"/>
        <v>#DIV/0!</v>
      </c>
      <c r="AJ86" s="109" t="e">
        <f t="shared" si="101"/>
        <v>#DIV/0!</v>
      </c>
      <c r="AK86" s="110" t="e">
        <f>AJ86/AJ95</f>
        <v>#DIV/0!</v>
      </c>
      <c r="AL86" s="42" t="e">
        <f t="shared" si="102"/>
        <v>#DIV/0!</v>
      </c>
      <c r="AM86" s="42" t="e">
        <f t="shared" si="103"/>
        <v>#DIV/0!</v>
      </c>
      <c r="AN86" s="40" t="e">
        <f t="shared" si="104"/>
        <v>#DIV/0!</v>
      </c>
      <c r="AO86" s="43" t="e">
        <f t="shared" si="105"/>
        <v>#DIV/0!</v>
      </c>
      <c r="AP86" s="40" t="e">
        <f t="shared" si="106"/>
        <v>#DIV/0!</v>
      </c>
      <c r="AQ86" s="37">
        <f t="shared" si="107"/>
        <v>1.9599639845400536</v>
      </c>
      <c r="AR86" s="38" t="e">
        <f t="shared" si="108"/>
        <v>#DIV/0!</v>
      </c>
      <c r="AS86" s="38" t="e">
        <f t="shared" si="109"/>
        <v>#DIV/0!</v>
      </c>
      <c r="AT86" s="44" t="e">
        <f t="shared" si="110"/>
        <v>#DIV/0!</v>
      </c>
      <c r="AU86" s="44" t="e">
        <f t="shared" si="110"/>
        <v>#DIV/0!</v>
      </c>
      <c r="AV86" s="27"/>
      <c r="AX86" s="45"/>
      <c r="AY86" s="45">
        <v>1</v>
      </c>
    </row>
    <row r="87" spans="1:51" hidden="1">
      <c r="A87" s="10"/>
      <c r="B87" s="32" t="s">
        <v>57</v>
      </c>
      <c r="C87" s="33"/>
      <c r="D87" s="34">
        <f t="shared" si="84"/>
        <v>0</v>
      </c>
      <c r="E87" s="35"/>
      <c r="F87" s="33"/>
      <c r="G87" s="34">
        <f t="shared" si="85"/>
        <v>0</v>
      </c>
      <c r="H87" s="35"/>
      <c r="I87" s="36"/>
      <c r="K87" s="40" t="e">
        <f t="shared" si="86"/>
        <v>#DIV/0!</v>
      </c>
      <c r="L87" s="100" t="e">
        <f t="shared" si="87"/>
        <v>#DIV/0!</v>
      </c>
      <c r="M87" s="101" t="e">
        <f t="shared" si="88"/>
        <v>#DIV/0!</v>
      </c>
      <c r="N87" s="102" t="e">
        <f t="shared" si="89"/>
        <v>#DIV/0!</v>
      </c>
      <c r="O87" s="102" t="e">
        <f t="shared" si="90"/>
        <v>#DIV/0!</v>
      </c>
      <c r="P87" s="102" t="e">
        <f t="shared" si="91"/>
        <v>#DIV/0!</v>
      </c>
      <c r="Q87" s="121" t="e">
        <f t="shared" si="92"/>
        <v>#DIV/0!</v>
      </c>
      <c r="R87" s="102" t="e">
        <f t="shared" si="93"/>
        <v>#DIV/0!</v>
      </c>
      <c r="S87" s="37">
        <f t="shared" si="94"/>
        <v>1.9599639845400536</v>
      </c>
      <c r="T87" s="38" t="e">
        <f t="shared" si="95"/>
        <v>#DIV/0!</v>
      </c>
      <c r="U87" s="38" t="e">
        <f t="shared" si="96"/>
        <v>#DIV/0!</v>
      </c>
      <c r="V87" s="39" t="e">
        <f t="shared" si="97"/>
        <v>#DIV/0!</v>
      </c>
      <c r="W87" s="40" t="e">
        <f t="shared" si="97"/>
        <v>#DIV/0!</v>
      </c>
      <c r="X87" s="41"/>
      <c r="Z87" s="104" t="e">
        <f>(N87-P95)^2</f>
        <v>#DIV/0!</v>
      </c>
      <c r="AA87" s="40" t="e">
        <f t="shared" si="98"/>
        <v>#DIV/0!</v>
      </c>
      <c r="AB87" s="105">
        <v>1</v>
      </c>
      <c r="AC87" s="106"/>
      <c r="AD87" s="106"/>
      <c r="AE87" s="101" t="e">
        <f t="shared" si="99"/>
        <v>#DIV/0!</v>
      </c>
      <c r="AF87" s="107"/>
      <c r="AG87" s="108" t="e">
        <f>AG95</f>
        <v>#DIV/0!</v>
      </c>
      <c r="AH87" s="108" t="e">
        <f>AH95</f>
        <v>#DIV/0!</v>
      </c>
      <c r="AI87" s="40" t="e">
        <f t="shared" si="100"/>
        <v>#DIV/0!</v>
      </c>
      <c r="AJ87" s="109" t="e">
        <f t="shared" si="101"/>
        <v>#DIV/0!</v>
      </c>
      <c r="AK87" s="110" t="e">
        <f>AJ87/AJ95</f>
        <v>#DIV/0!</v>
      </c>
      <c r="AL87" s="42" t="e">
        <f t="shared" si="102"/>
        <v>#DIV/0!</v>
      </c>
      <c r="AM87" s="42" t="e">
        <f t="shared" si="103"/>
        <v>#DIV/0!</v>
      </c>
      <c r="AN87" s="40" t="e">
        <f t="shared" si="104"/>
        <v>#DIV/0!</v>
      </c>
      <c r="AO87" s="43" t="e">
        <f t="shared" si="105"/>
        <v>#DIV/0!</v>
      </c>
      <c r="AP87" s="40" t="e">
        <f t="shared" si="106"/>
        <v>#DIV/0!</v>
      </c>
      <c r="AQ87" s="37">
        <f t="shared" si="107"/>
        <v>1.9599639845400536</v>
      </c>
      <c r="AR87" s="38" t="e">
        <f t="shared" si="108"/>
        <v>#DIV/0!</v>
      </c>
      <c r="AS87" s="38" t="e">
        <f t="shared" si="109"/>
        <v>#DIV/0!</v>
      </c>
      <c r="AT87" s="44" t="e">
        <f t="shared" si="110"/>
        <v>#DIV/0!</v>
      </c>
      <c r="AU87" s="44" t="e">
        <f t="shared" si="110"/>
        <v>#DIV/0!</v>
      </c>
      <c r="AV87" s="27"/>
      <c r="AX87" s="45"/>
      <c r="AY87" s="45">
        <v>1</v>
      </c>
    </row>
    <row r="88" spans="1:51" hidden="1">
      <c r="A88" s="10"/>
      <c r="B88" s="32" t="s">
        <v>58</v>
      </c>
      <c r="C88" s="33"/>
      <c r="D88" s="34">
        <f t="shared" si="84"/>
        <v>0</v>
      </c>
      <c r="E88" s="35"/>
      <c r="F88" s="33"/>
      <c r="G88" s="34">
        <f t="shared" si="85"/>
        <v>0</v>
      </c>
      <c r="H88" s="35"/>
      <c r="I88" s="36"/>
      <c r="K88" s="40" t="e">
        <f t="shared" si="86"/>
        <v>#DIV/0!</v>
      </c>
      <c r="L88" s="100" t="e">
        <f t="shared" si="87"/>
        <v>#DIV/0!</v>
      </c>
      <c r="M88" s="101" t="e">
        <f t="shared" si="88"/>
        <v>#DIV/0!</v>
      </c>
      <c r="N88" s="102" t="e">
        <f t="shared" si="89"/>
        <v>#DIV/0!</v>
      </c>
      <c r="O88" s="102" t="e">
        <f t="shared" si="90"/>
        <v>#DIV/0!</v>
      </c>
      <c r="P88" s="102" t="e">
        <f t="shared" si="91"/>
        <v>#DIV/0!</v>
      </c>
      <c r="Q88" s="121" t="e">
        <f t="shared" si="92"/>
        <v>#DIV/0!</v>
      </c>
      <c r="R88" s="102" t="e">
        <f t="shared" si="93"/>
        <v>#DIV/0!</v>
      </c>
      <c r="S88" s="37">
        <f t="shared" si="94"/>
        <v>1.9599639845400536</v>
      </c>
      <c r="T88" s="38" t="e">
        <f t="shared" si="95"/>
        <v>#DIV/0!</v>
      </c>
      <c r="U88" s="38" t="e">
        <f t="shared" si="96"/>
        <v>#DIV/0!</v>
      </c>
      <c r="V88" s="39" t="e">
        <f t="shared" si="97"/>
        <v>#DIV/0!</v>
      </c>
      <c r="W88" s="40" t="e">
        <f t="shared" si="97"/>
        <v>#DIV/0!</v>
      </c>
      <c r="X88" s="41"/>
      <c r="Z88" s="104" t="e">
        <f>(N88-P95)^2</f>
        <v>#DIV/0!</v>
      </c>
      <c r="AA88" s="40" t="e">
        <f t="shared" si="98"/>
        <v>#DIV/0!</v>
      </c>
      <c r="AB88" s="105">
        <v>1</v>
      </c>
      <c r="AC88" s="106"/>
      <c r="AD88" s="106"/>
      <c r="AE88" s="101" t="e">
        <f t="shared" si="99"/>
        <v>#DIV/0!</v>
      </c>
      <c r="AF88" s="107"/>
      <c r="AG88" s="108" t="e">
        <f>AG95</f>
        <v>#DIV/0!</v>
      </c>
      <c r="AH88" s="108" t="e">
        <f>AH95</f>
        <v>#DIV/0!</v>
      </c>
      <c r="AI88" s="40" t="e">
        <f t="shared" si="100"/>
        <v>#DIV/0!</v>
      </c>
      <c r="AJ88" s="109" t="e">
        <f t="shared" si="101"/>
        <v>#DIV/0!</v>
      </c>
      <c r="AK88" s="110" t="e">
        <f>AJ88/AJ95</f>
        <v>#DIV/0!</v>
      </c>
      <c r="AL88" s="42" t="e">
        <f t="shared" si="102"/>
        <v>#DIV/0!</v>
      </c>
      <c r="AM88" s="42" t="e">
        <f t="shared" si="103"/>
        <v>#DIV/0!</v>
      </c>
      <c r="AN88" s="40" t="e">
        <f t="shared" si="104"/>
        <v>#DIV/0!</v>
      </c>
      <c r="AO88" s="43" t="e">
        <f t="shared" si="105"/>
        <v>#DIV/0!</v>
      </c>
      <c r="AP88" s="40" t="e">
        <f t="shared" si="106"/>
        <v>#DIV/0!</v>
      </c>
      <c r="AQ88" s="37">
        <f t="shared" si="107"/>
        <v>1.9599639845400536</v>
      </c>
      <c r="AR88" s="38" t="e">
        <f t="shared" si="108"/>
        <v>#DIV/0!</v>
      </c>
      <c r="AS88" s="38" t="e">
        <f t="shared" si="109"/>
        <v>#DIV/0!</v>
      </c>
      <c r="AT88" s="44" t="e">
        <f t="shared" si="110"/>
        <v>#DIV/0!</v>
      </c>
      <c r="AU88" s="44" t="e">
        <f t="shared" si="110"/>
        <v>#DIV/0!</v>
      </c>
      <c r="AV88" s="27"/>
      <c r="AX88" s="45"/>
      <c r="AY88" s="45">
        <v>1</v>
      </c>
    </row>
    <row r="89" spans="1:51" hidden="1">
      <c r="A89" s="10"/>
      <c r="B89" s="32" t="s">
        <v>59</v>
      </c>
      <c r="C89" s="33"/>
      <c r="D89" s="34">
        <f t="shared" si="84"/>
        <v>0</v>
      </c>
      <c r="E89" s="35"/>
      <c r="F89" s="33"/>
      <c r="G89" s="34">
        <f t="shared" si="85"/>
        <v>0</v>
      </c>
      <c r="H89" s="35"/>
      <c r="I89" s="36"/>
      <c r="K89" s="40" t="e">
        <f t="shared" si="86"/>
        <v>#DIV/0!</v>
      </c>
      <c r="L89" s="100" t="e">
        <f t="shared" si="87"/>
        <v>#DIV/0!</v>
      </c>
      <c r="M89" s="101" t="e">
        <f t="shared" si="88"/>
        <v>#DIV/0!</v>
      </c>
      <c r="N89" s="102" t="e">
        <f t="shared" si="89"/>
        <v>#DIV/0!</v>
      </c>
      <c r="O89" s="102" t="e">
        <f t="shared" si="90"/>
        <v>#DIV/0!</v>
      </c>
      <c r="P89" s="102" t="e">
        <f t="shared" si="91"/>
        <v>#DIV/0!</v>
      </c>
      <c r="Q89" s="121" t="e">
        <f t="shared" si="92"/>
        <v>#DIV/0!</v>
      </c>
      <c r="R89" s="102" t="e">
        <f t="shared" si="93"/>
        <v>#DIV/0!</v>
      </c>
      <c r="S89" s="37">
        <f t="shared" si="94"/>
        <v>1.9599639845400536</v>
      </c>
      <c r="T89" s="38" t="e">
        <f t="shared" si="95"/>
        <v>#DIV/0!</v>
      </c>
      <c r="U89" s="38" t="e">
        <f t="shared" si="96"/>
        <v>#DIV/0!</v>
      </c>
      <c r="V89" s="39" t="e">
        <f t="shared" si="97"/>
        <v>#DIV/0!</v>
      </c>
      <c r="W89" s="40" t="e">
        <f t="shared" si="97"/>
        <v>#DIV/0!</v>
      </c>
      <c r="X89" s="41"/>
      <c r="Z89" s="104" t="e">
        <f>(N89-P95)^2</f>
        <v>#DIV/0!</v>
      </c>
      <c r="AA89" s="40" t="e">
        <f t="shared" si="98"/>
        <v>#DIV/0!</v>
      </c>
      <c r="AB89" s="105">
        <v>1</v>
      </c>
      <c r="AC89" s="106"/>
      <c r="AD89" s="106"/>
      <c r="AE89" s="101" t="e">
        <f t="shared" si="99"/>
        <v>#DIV/0!</v>
      </c>
      <c r="AF89" s="107"/>
      <c r="AG89" s="108" t="e">
        <f>AG95</f>
        <v>#DIV/0!</v>
      </c>
      <c r="AH89" s="108" t="e">
        <f>AH95</f>
        <v>#DIV/0!</v>
      </c>
      <c r="AI89" s="40" t="e">
        <f t="shared" si="100"/>
        <v>#DIV/0!</v>
      </c>
      <c r="AJ89" s="109" t="e">
        <f t="shared" si="101"/>
        <v>#DIV/0!</v>
      </c>
      <c r="AK89" s="110" t="e">
        <f>AJ89/AJ95</f>
        <v>#DIV/0!</v>
      </c>
      <c r="AL89" s="42" t="e">
        <f t="shared" si="102"/>
        <v>#DIV/0!</v>
      </c>
      <c r="AM89" s="42" t="e">
        <f t="shared" si="103"/>
        <v>#DIV/0!</v>
      </c>
      <c r="AN89" s="40" t="e">
        <f t="shared" si="104"/>
        <v>#DIV/0!</v>
      </c>
      <c r="AO89" s="43" t="e">
        <f t="shared" si="105"/>
        <v>#DIV/0!</v>
      </c>
      <c r="AP89" s="40" t="e">
        <f t="shared" si="106"/>
        <v>#DIV/0!</v>
      </c>
      <c r="AQ89" s="37">
        <f t="shared" si="107"/>
        <v>1.9599639845400536</v>
      </c>
      <c r="AR89" s="38" t="e">
        <f t="shared" si="108"/>
        <v>#DIV/0!</v>
      </c>
      <c r="AS89" s="38" t="e">
        <f t="shared" si="109"/>
        <v>#DIV/0!</v>
      </c>
      <c r="AT89" s="44" t="e">
        <f t="shared" si="110"/>
        <v>#DIV/0!</v>
      </c>
      <c r="AU89" s="44" t="e">
        <f t="shared" si="110"/>
        <v>#DIV/0!</v>
      </c>
      <c r="AV89" s="27"/>
      <c r="AX89" s="45"/>
      <c r="AY89" s="45">
        <v>1</v>
      </c>
    </row>
    <row r="90" spans="1:51" hidden="1">
      <c r="A90" s="10"/>
      <c r="B90" s="32" t="s">
        <v>60</v>
      </c>
      <c r="C90" s="33"/>
      <c r="D90" s="34">
        <f t="shared" si="84"/>
        <v>0</v>
      </c>
      <c r="E90" s="35"/>
      <c r="F90" s="33"/>
      <c r="G90" s="34">
        <f t="shared" si="85"/>
        <v>0</v>
      </c>
      <c r="H90" s="35"/>
      <c r="I90" s="36"/>
      <c r="K90" s="40" t="e">
        <f t="shared" si="86"/>
        <v>#DIV/0!</v>
      </c>
      <c r="L90" s="100" t="e">
        <f t="shared" si="87"/>
        <v>#DIV/0!</v>
      </c>
      <c r="M90" s="101" t="e">
        <f t="shared" si="88"/>
        <v>#DIV/0!</v>
      </c>
      <c r="N90" s="102" t="e">
        <f t="shared" si="89"/>
        <v>#DIV/0!</v>
      </c>
      <c r="O90" s="102" t="e">
        <f t="shared" si="90"/>
        <v>#DIV/0!</v>
      </c>
      <c r="P90" s="102" t="e">
        <f t="shared" si="91"/>
        <v>#DIV/0!</v>
      </c>
      <c r="Q90" s="121" t="e">
        <f t="shared" si="92"/>
        <v>#DIV/0!</v>
      </c>
      <c r="R90" s="102" t="e">
        <f t="shared" si="93"/>
        <v>#DIV/0!</v>
      </c>
      <c r="S90" s="37">
        <f t="shared" si="94"/>
        <v>1.9599639845400536</v>
      </c>
      <c r="T90" s="38" t="e">
        <f t="shared" si="95"/>
        <v>#DIV/0!</v>
      </c>
      <c r="U90" s="38" t="e">
        <f t="shared" si="96"/>
        <v>#DIV/0!</v>
      </c>
      <c r="V90" s="39" t="e">
        <f t="shared" si="97"/>
        <v>#DIV/0!</v>
      </c>
      <c r="W90" s="40" t="e">
        <f t="shared" si="97"/>
        <v>#DIV/0!</v>
      </c>
      <c r="X90" s="41"/>
      <c r="Z90" s="104" t="e">
        <f>(N90-P95)^2</f>
        <v>#DIV/0!</v>
      </c>
      <c r="AA90" s="40" t="e">
        <f t="shared" si="98"/>
        <v>#DIV/0!</v>
      </c>
      <c r="AB90" s="105">
        <v>1</v>
      </c>
      <c r="AC90" s="106"/>
      <c r="AD90" s="106"/>
      <c r="AE90" s="101" t="e">
        <f t="shared" si="99"/>
        <v>#DIV/0!</v>
      </c>
      <c r="AF90" s="107"/>
      <c r="AG90" s="108" t="e">
        <f>AG95</f>
        <v>#DIV/0!</v>
      </c>
      <c r="AH90" s="108" t="e">
        <f>AH95</f>
        <v>#DIV/0!</v>
      </c>
      <c r="AI90" s="40" t="e">
        <f t="shared" si="100"/>
        <v>#DIV/0!</v>
      </c>
      <c r="AJ90" s="109" t="e">
        <f t="shared" si="101"/>
        <v>#DIV/0!</v>
      </c>
      <c r="AK90" s="110" t="e">
        <f>AJ90/AJ95</f>
        <v>#DIV/0!</v>
      </c>
      <c r="AL90" s="42" t="e">
        <f t="shared" si="102"/>
        <v>#DIV/0!</v>
      </c>
      <c r="AM90" s="42" t="e">
        <f t="shared" si="103"/>
        <v>#DIV/0!</v>
      </c>
      <c r="AN90" s="40" t="e">
        <f t="shared" si="104"/>
        <v>#DIV/0!</v>
      </c>
      <c r="AO90" s="43" t="e">
        <f t="shared" si="105"/>
        <v>#DIV/0!</v>
      </c>
      <c r="AP90" s="40" t="e">
        <f t="shared" si="106"/>
        <v>#DIV/0!</v>
      </c>
      <c r="AQ90" s="37">
        <f t="shared" si="107"/>
        <v>1.9599639845400536</v>
      </c>
      <c r="AR90" s="38" t="e">
        <f t="shared" si="108"/>
        <v>#DIV/0!</v>
      </c>
      <c r="AS90" s="38" t="e">
        <f t="shared" si="109"/>
        <v>#DIV/0!</v>
      </c>
      <c r="AT90" s="44" t="e">
        <f t="shared" si="110"/>
        <v>#DIV/0!</v>
      </c>
      <c r="AU90" s="44" t="e">
        <f t="shared" si="110"/>
        <v>#DIV/0!</v>
      </c>
      <c r="AV90" s="27"/>
      <c r="AX90" s="45"/>
      <c r="AY90" s="45">
        <v>1</v>
      </c>
    </row>
    <row r="91" spans="1:51" hidden="1">
      <c r="A91" s="10"/>
      <c r="B91" s="32" t="s">
        <v>61</v>
      </c>
      <c r="C91" s="33"/>
      <c r="D91" s="34">
        <f t="shared" si="84"/>
        <v>0</v>
      </c>
      <c r="E91" s="35"/>
      <c r="F91" s="33"/>
      <c r="G91" s="34">
        <f t="shared" si="85"/>
        <v>0</v>
      </c>
      <c r="H91" s="35"/>
      <c r="I91" s="36"/>
      <c r="K91" s="40" t="e">
        <f t="shared" si="86"/>
        <v>#DIV/0!</v>
      </c>
      <c r="L91" s="100" t="e">
        <f t="shared" si="87"/>
        <v>#DIV/0!</v>
      </c>
      <c r="M91" s="101" t="e">
        <f t="shared" si="88"/>
        <v>#DIV/0!</v>
      </c>
      <c r="N91" s="102" t="e">
        <f t="shared" si="89"/>
        <v>#DIV/0!</v>
      </c>
      <c r="O91" s="102" t="e">
        <f t="shared" si="90"/>
        <v>#DIV/0!</v>
      </c>
      <c r="P91" s="102" t="e">
        <f t="shared" si="91"/>
        <v>#DIV/0!</v>
      </c>
      <c r="Q91" s="121" t="e">
        <f t="shared" si="92"/>
        <v>#DIV/0!</v>
      </c>
      <c r="R91" s="102" t="e">
        <f t="shared" si="93"/>
        <v>#DIV/0!</v>
      </c>
      <c r="S91" s="37">
        <f t="shared" si="94"/>
        <v>1.9599639845400536</v>
      </c>
      <c r="T91" s="38" t="e">
        <f t="shared" si="95"/>
        <v>#DIV/0!</v>
      </c>
      <c r="U91" s="38" t="e">
        <f t="shared" si="96"/>
        <v>#DIV/0!</v>
      </c>
      <c r="V91" s="39" t="e">
        <f t="shared" si="97"/>
        <v>#DIV/0!</v>
      </c>
      <c r="W91" s="40" t="e">
        <f t="shared" si="97"/>
        <v>#DIV/0!</v>
      </c>
      <c r="X91" s="41"/>
      <c r="Z91" s="104" t="e">
        <f>(N91-P95)^2</f>
        <v>#DIV/0!</v>
      </c>
      <c r="AA91" s="40" t="e">
        <f t="shared" si="98"/>
        <v>#DIV/0!</v>
      </c>
      <c r="AB91" s="105">
        <v>1</v>
      </c>
      <c r="AC91" s="106"/>
      <c r="AD91" s="106"/>
      <c r="AE91" s="101" t="e">
        <f t="shared" si="99"/>
        <v>#DIV/0!</v>
      </c>
      <c r="AF91" s="107"/>
      <c r="AG91" s="108" t="e">
        <f>AG95</f>
        <v>#DIV/0!</v>
      </c>
      <c r="AH91" s="108" t="e">
        <f>AH95</f>
        <v>#DIV/0!</v>
      </c>
      <c r="AI91" s="40" t="e">
        <f t="shared" si="100"/>
        <v>#DIV/0!</v>
      </c>
      <c r="AJ91" s="109" t="e">
        <f t="shared" si="101"/>
        <v>#DIV/0!</v>
      </c>
      <c r="AK91" s="110" t="e">
        <f>AJ91/AJ95</f>
        <v>#DIV/0!</v>
      </c>
      <c r="AL91" s="42" t="e">
        <f t="shared" si="102"/>
        <v>#DIV/0!</v>
      </c>
      <c r="AM91" s="42" t="e">
        <f t="shared" si="103"/>
        <v>#DIV/0!</v>
      </c>
      <c r="AN91" s="40" t="e">
        <f t="shared" si="104"/>
        <v>#DIV/0!</v>
      </c>
      <c r="AO91" s="43" t="e">
        <f t="shared" si="105"/>
        <v>#DIV/0!</v>
      </c>
      <c r="AP91" s="40" t="e">
        <f t="shared" si="106"/>
        <v>#DIV/0!</v>
      </c>
      <c r="AQ91" s="37">
        <f t="shared" si="107"/>
        <v>1.9599639845400536</v>
      </c>
      <c r="AR91" s="38" t="e">
        <f t="shared" si="108"/>
        <v>#DIV/0!</v>
      </c>
      <c r="AS91" s="38" t="e">
        <f t="shared" si="109"/>
        <v>#DIV/0!</v>
      </c>
      <c r="AT91" s="44" t="e">
        <f t="shared" si="110"/>
        <v>#DIV/0!</v>
      </c>
      <c r="AU91" s="44" t="e">
        <f t="shared" si="110"/>
        <v>#DIV/0!</v>
      </c>
      <c r="AV91" s="27"/>
      <c r="AX91" s="45"/>
      <c r="AY91" s="45">
        <v>1</v>
      </c>
    </row>
    <row r="92" spans="1:51" hidden="1">
      <c r="A92" s="10"/>
      <c r="B92" s="32" t="s">
        <v>62</v>
      </c>
      <c r="C92" s="33"/>
      <c r="D92" s="34">
        <f t="shared" si="84"/>
        <v>0</v>
      </c>
      <c r="E92" s="35"/>
      <c r="F92" s="33"/>
      <c r="G92" s="34">
        <f t="shared" si="85"/>
        <v>0</v>
      </c>
      <c r="H92" s="35"/>
      <c r="I92" s="36"/>
      <c r="K92" s="40" t="e">
        <f t="shared" si="86"/>
        <v>#DIV/0!</v>
      </c>
      <c r="L92" s="100" t="e">
        <f t="shared" si="87"/>
        <v>#DIV/0!</v>
      </c>
      <c r="M92" s="101" t="e">
        <f t="shared" si="88"/>
        <v>#DIV/0!</v>
      </c>
      <c r="N92" s="102" t="e">
        <f t="shared" si="89"/>
        <v>#DIV/0!</v>
      </c>
      <c r="O92" s="102" t="e">
        <f t="shared" si="90"/>
        <v>#DIV/0!</v>
      </c>
      <c r="P92" s="102" t="e">
        <f t="shared" si="91"/>
        <v>#DIV/0!</v>
      </c>
      <c r="Q92" s="121" t="e">
        <f t="shared" si="92"/>
        <v>#DIV/0!</v>
      </c>
      <c r="R92" s="102" t="e">
        <f t="shared" si="93"/>
        <v>#DIV/0!</v>
      </c>
      <c r="S92" s="37">
        <f t="shared" si="94"/>
        <v>1.9599639845400536</v>
      </c>
      <c r="T92" s="38" t="e">
        <f t="shared" si="95"/>
        <v>#DIV/0!</v>
      </c>
      <c r="U92" s="38" t="e">
        <f t="shared" si="96"/>
        <v>#DIV/0!</v>
      </c>
      <c r="V92" s="39" t="e">
        <f t="shared" si="97"/>
        <v>#DIV/0!</v>
      </c>
      <c r="W92" s="40" t="e">
        <f t="shared" si="97"/>
        <v>#DIV/0!</v>
      </c>
      <c r="X92" s="41"/>
      <c r="Z92" s="104" t="e">
        <f>(N92-P95)^2</f>
        <v>#DIV/0!</v>
      </c>
      <c r="AA92" s="40" t="e">
        <f t="shared" si="98"/>
        <v>#DIV/0!</v>
      </c>
      <c r="AB92" s="105">
        <v>1</v>
      </c>
      <c r="AC92" s="106"/>
      <c r="AD92" s="106"/>
      <c r="AE92" s="101" t="e">
        <f t="shared" si="99"/>
        <v>#DIV/0!</v>
      </c>
      <c r="AF92" s="107"/>
      <c r="AG92" s="108" t="e">
        <f>AG95</f>
        <v>#DIV/0!</v>
      </c>
      <c r="AH92" s="108" t="e">
        <f>AH95</f>
        <v>#DIV/0!</v>
      </c>
      <c r="AI92" s="40" t="e">
        <f t="shared" si="100"/>
        <v>#DIV/0!</v>
      </c>
      <c r="AJ92" s="109" t="e">
        <f t="shared" si="101"/>
        <v>#DIV/0!</v>
      </c>
      <c r="AK92" s="110" t="e">
        <f>AJ92/AJ95</f>
        <v>#DIV/0!</v>
      </c>
      <c r="AL92" s="42" t="e">
        <f t="shared" si="102"/>
        <v>#DIV/0!</v>
      </c>
      <c r="AM92" s="42" t="e">
        <f t="shared" si="103"/>
        <v>#DIV/0!</v>
      </c>
      <c r="AN92" s="40" t="e">
        <f t="shared" si="104"/>
        <v>#DIV/0!</v>
      </c>
      <c r="AO92" s="43" t="e">
        <f t="shared" si="105"/>
        <v>#DIV/0!</v>
      </c>
      <c r="AP92" s="40" t="e">
        <f t="shared" si="106"/>
        <v>#DIV/0!</v>
      </c>
      <c r="AQ92" s="37">
        <f t="shared" si="107"/>
        <v>1.9599639845400536</v>
      </c>
      <c r="AR92" s="38" t="e">
        <f t="shared" si="108"/>
        <v>#DIV/0!</v>
      </c>
      <c r="AS92" s="38" t="e">
        <f t="shared" si="109"/>
        <v>#DIV/0!</v>
      </c>
      <c r="AT92" s="44" t="e">
        <f t="shared" si="110"/>
        <v>#DIV/0!</v>
      </c>
      <c r="AU92" s="44" t="e">
        <f t="shared" si="110"/>
        <v>#DIV/0!</v>
      </c>
      <c r="AV92" s="27"/>
      <c r="AX92" s="45"/>
      <c r="AY92" s="45">
        <v>1</v>
      </c>
    </row>
    <row r="93" spans="1:51" hidden="1">
      <c r="A93" s="16"/>
      <c r="B93" s="32" t="s">
        <v>63</v>
      </c>
      <c r="C93" s="33"/>
      <c r="D93" s="34">
        <f t="shared" si="84"/>
        <v>0</v>
      </c>
      <c r="E93" s="35"/>
      <c r="F93" s="33"/>
      <c r="G93" s="34">
        <f t="shared" si="85"/>
        <v>0</v>
      </c>
      <c r="H93" s="35"/>
      <c r="I93" s="36"/>
      <c r="K93" s="40" t="e">
        <f t="shared" si="86"/>
        <v>#DIV/0!</v>
      </c>
      <c r="L93" s="100" t="e">
        <f t="shared" si="87"/>
        <v>#DIV/0!</v>
      </c>
      <c r="M93" s="101" t="e">
        <f t="shared" si="88"/>
        <v>#DIV/0!</v>
      </c>
      <c r="N93" s="102" t="e">
        <f t="shared" si="89"/>
        <v>#DIV/0!</v>
      </c>
      <c r="O93" s="102" t="e">
        <f t="shared" si="90"/>
        <v>#DIV/0!</v>
      </c>
      <c r="P93" s="102" t="e">
        <f t="shared" si="91"/>
        <v>#DIV/0!</v>
      </c>
      <c r="Q93" s="121" t="e">
        <f t="shared" si="92"/>
        <v>#DIV/0!</v>
      </c>
      <c r="R93" s="102" t="e">
        <f t="shared" si="93"/>
        <v>#DIV/0!</v>
      </c>
      <c r="S93" s="37">
        <f t="shared" si="94"/>
        <v>1.9599639845400536</v>
      </c>
      <c r="T93" s="38" t="e">
        <f t="shared" si="95"/>
        <v>#DIV/0!</v>
      </c>
      <c r="U93" s="38" t="e">
        <f t="shared" si="96"/>
        <v>#DIV/0!</v>
      </c>
      <c r="V93" s="39" t="e">
        <f t="shared" si="97"/>
        <v>#DIV/0!</v>
      </c>
      <c r="W93" s="40" t="e">
        <f t="shared" si="97"/>
        <v>#DIV/0!</v>
      </c>
      <c r="X93" s="41"/>
      <c r="Z93" s="104" t="e">
        <f>(N93-P95)^2</f>
        <v>#DIV/0!</v>
      </c>
      <c r="AA93" s="40" t="e">
        <f t="shared" si="98"/>
        <v>#DIV/0!</v>
      </c>
      <c r="AB93" s="105">
        <v>1</v>
      </c>
      <c r="AC93" s="106"/>
      <c r="AD93" s="106"/>
      <c r="AE93" s="101" t="e">
        <f t="shared" si="99"/>
        <v>#DIV/0!</v>
      </c>
      <c r="AF93" s="107"/>
      <c r="AG93" s="108" t="e">
        <f>AG95</f>
        <v>#DIV/0!</v>
      </c>
      <c r="AH93" s="108" t="e">
        <f>AH95</f>
        <v>#DIV/0!</v>
      </c>
      <c r="AI93" s="40" t="e">
        <f t="shared" si="100"/>
        <v>#DIV/0!</v>
      </c>
      <c r="AJ93" s="109" t="e">
        <f t="shared" si="101"/>
        <v>#DIV/0!</v>
      </c>
      <c r="AK93" s="110" t="e">
        <f>AJ93/AJ95</f>
        <v>#DIV/0!</v>
      </c>
      <c r="AL93" s="42" t="e">
        <f t="shared" si="102"/>
        <v>#DIV/0!</v>
      </c>
      <c r="AM93" s="42" t="e">
        <f t="shared" si="103"/>
        <v>#DIV/0!</v>
      </c>
      <c r="AN93" s="40" t="e">
        <f t="shared" si="104"/>
        <v>#DIV/0!</v>
      </c>
      <c r="AO93" s="43" t="e">
        <f t="shared" si="105"/>
        <v>#DIV/0!</v>
      </c>
      <c r="AP93" s="40" t="e">
        <f t="shared" si="106"/>
        <v>#DIV/0!</v>
      </c>
      <c r="AQ93" s="37">
        <f t="shared" si="107"/>
        <v>1.9599639845400536</v>
      </c>
      <c r="AR93" s="38" t="e">
        <f t="shared" si="108"/>
        <v>#DIV/0!</v>
      </c>
      <c r="AS93" s="38" t="e">
        <f t="shared" si="109"/>
        <v>#DIV/0!</v>
      </c>
      <c r="AT93" s="44" t="e">
        <f t="shared" si="110"/>
        <v>#DIV/0!</v>
      </c>
      <c r="AU93" s="44" t="e">
        <f t="shared" si="110"/>
        <v>#DIV/0!</v>
      </c>
      <c r="AV93" s="27"/>
      <c r="AX93" s="45"/>
      <c r="AY93" s="45">
        <v>1</v>
      </c>
    </row>
    <row r="94" spans="1:51" hidden="1">
      <c r="A94" s="16"/>
      <c r="B94" s="32" t="s">
        <v>64</v>
      </c>
      <c r="C94" s="33"/>
      <c r="D94" s="34">
        <f t="shared" si="84"/>
        <v>0</v>
      </c>
      <c r="E94" s="35"/>
      <c r="F94" s="33"/>
      <c r="G94" s="34">
        <f t="shared" si="85"/>
        <v>0</v>
      </c>
      <c r="H94" s="35"/>
      <c r="I94" s="36"/>
      <c r="K94" s="40" t="e">
        <f t="shared" si="86"/>
        <v>#DIV/0!</v>
      </c>
      <c r="L94" s="100" t="e">
        <f>(D94/(C94*E94)+(G94/(F94*H94)))</f>
        <v>#DIV/0!</v>
      </c>
      <c r="M94" s="101" t="e">
        <f t="shared" si="88"/>
        <v>#DIV/0!</v>
      </c>
      <c r="N94" s="102" t="e">
        <f t="shared" si="89"/>
        <v>#DIV/0!</v>
      </c>
      <c r="O94" s="102" t="e">
        <f t="shared" si="90"/>
        <v>#DIV/0!</v>
      </c>
      <c r="P94" s="102" t="e">
        <f t="shared" si="91"/>
        <v>#DIV/0!</v>
      </c>
      <c r="Q94" s="121" t="e">
        <f t="shared" si="92"/>
        <v>#DIV/0!</v>
      </c>
      <c r="R94" s="102" t="e">
        <f t="shared" si="93"/>
        <v>#DIV/0!</v>
      </c>
      <c r="S94" s="37">
        <f t="shared" si="94"/>
        <v>1.9599639845400536</v>
      </c>
      <c r="T94" s="38" t="e">
        <f t="shared" si="95"/>
        <v>#DIV/0!</v>
      </c>
      <c r="U94" s="38" t="e">
        <f t="shared" si="96"/>
        <v>#DIV/0!</v>
      </c>
      <c r="V94" s="39" t="e">
        <f t="shared" si="97"/>
        <v>#DIV/0!</v>
      </c>
      <c r="W94" s="40" t="e">
        <f t="shared" si="97"/>
        <v>#DIV/0!</v>
      </c>
      <c r="X94" s="41"/>
      <c r="Z94" s="104" t="e">
        <f>(N94-P95)^2</f>
        <v>#DIV/0!</v>
      </c>
      <c r="AA94" s="40" t="e">
        <f t="shared" si="98"/>
        <v>#DIV/0!</v>
      </c>
      <c r="AB94" s="105">
        <v>1</v>
      </c>
      <c r="AC94" s="106"/>
      <c r="AD94" s="106"/>
      <c r="AE94" s="101" t="e">
        <f t="shared" si="99"/>
        <v>#DIV/0!</v>
      </c>
      <c r="AF94" s="107"/>
      <c r="AG94" s="108" t="e">
        <f>AG95</f>
        <v>#DIV/0!</v>
      </c>
      <c r="AH94" s="108" t="e">
        <f>AH95</f>
        <v>#DIV/0!</v>
      </c>
      <c r="AI94" s="40" t="e">
        <f t="shared" si="100"/>
        <v>#DIV/0!</v>
      </c>
      <c r="AJ94" s="109" t="e">
        <f t="shared" si="101"/>
        <v>#DIV/0!</v>
      </c>
      <c r="AK94" s="110" t="e">
        <f>AJ94/AJ95</f>
        <v>#DIV/0!</v>
      </c>
      <c r="AL94" s="42" t="e">
        <f t="shared" si="102"/>
        <v>#DIV/0!</v>
      </c>
      <c r="AM94" s="42" t="e">
        <f t="shared" si="103"/>
        <v>#DIV/0!</v>
      </c>
      <c r="AN94" s="40" t="e">
        <f t="shared" si="104"/>
        <v>#DIV/0!</v>
      </c>
      <c r="AO94" s="43" t="e">
        <f t="shared" si="105"/>
        <v>#DIV/0!</v>
      </c>
      <c r="AP94" s="40" t="e">
        <f t="shared" si="106"/>
        <v>#DIV/0!</v>
      </c>
      <c r="AQ94" s="37">
        <f t="shared" si="107"/>
        <v>1.9599639845400536</v>
      </c>
      <c r="AR94" s="38" t="e">
        <f t="shared" si="108"/>
        <v>#DIV/0!</v>
      </c>
      <c r="AS94" s="38" t="e">
        <f t="shared" si="109"/>
        <v>#DIV/0!</v>
      </c>
      <c r="AT94" s="44" t="e">
        <f t="shared" si="110"/>
        <v>#DIV/0!</v>
      </c>
      <c r="AU94" s="44" t="e">
        <f t="shared" si="110"/>
        <v>#DIV/0!</v>
      </c>
      <c r="AV94" s="27"/>
      <c r="AX94" s="45"/>
      <c r="AY94" s="45">
        <v>1</v>
      </c>
    </row>
    <row r="95" spans="1:51" hidden="1">
      <c r="A95" s="10"/>
      <c r="B95" s="46">
        <f>COUNT(D80:D94)</f>
        <v>15</v>
      </c>
      <c r="C95" s="47">
        <f t="shared" ref="C95:H95" si="111">SUM(C80:C94)</f>
        <v>0</v>
      </c>
      <c r="D95" s="47">
        <f t="shared" si="111"/>
        <v>0</v>
      </c>
      <c r="E95" s="47">
        <f t="shared" si="111"/>
        <v>0</v>
      </c>
      <c r="F95" s="47">
        <f t="shared" si="111"/>
        <v>0</v>
      </c>
      <c r="G95" s="47">
        <f t="shared" si="111"/>
        <v>0</v>
      </c>
      <c r="H95" s="47">
        <f t="shared" si="111"/>
        <v>0</v>
      </c>
      <c r="I95" s="48"/>
      <c r="K95" s="61"/>
      <c r="L95" s="111"/>
      <c r="M95" s="49" t="e">
        <f>SUM(M80:M94)</f>
        <v>#DIV/0!</v>
      </c>
      <c r="N95" s="50"/>
      <c r="O95" s="51" t="e">
        <f>SUM(O80:O94)</f>
        <v>#DIV/0!</v>
      </c>
      <c r="P95" s="52" t="e">
        <f>O95/M95</f>
        <v>#DIV/0!</v>
      </c>
      <c r="Q95" s="51" t="e">
        <f>EXP(P95)</f>
        <v>#DIV/0!</v>
      </c>
      <c r="R95" s="51" t="e">
        <f>SQRT(1/M95)</f>
        <v>#DIV/0!</v>
      </c>
      <c r="S95" s="37">
        <f t="shared" si="94"/>
        <v>1.9599639845400536</v>
      </c>
      <c r="T95" s="53" t="e">
        <f>P95-(R95*S95)</f>
        <v>#DIV/0!</v>
      </c>
      <c r="U95" s="53" t="e">
        <f>P95+(R95*S95)</f>
        <v>#DIV/0!</v>
      </c>
      <c r="V95" s="112" t="e">
        <f>EXP(T95)</f>
        <v>#DIV/0!</v>
      </c>
      <c r="W95" s="61" t="e">
        <f>EXP(U95)</f>
        <v>#DIV/0!</v>
      </c>
      <c r="X95" s="54"/>
      <c r="Y95" s="54"/>
      <c r="Z95" s="55"/>
      <c r="AA95" s="56" t="e">
        <f>SUM(AA80:AA94)</f>
        <v>#DIV/0!</v>
      </c>
      <c r="AB95" s="57">
        <f>SUM(AB80:AB94)</f>
        <v>15</v>
      </c>
      <c r="AC95" s="58" t="e">
        <f>AA95-(AB95-1)</f>
        <v>#DIV/0!</v>
      </c>
      <c r="AD95" s="49" t="e">
        <f>M95</f>
        <v>#DIV/0!</v>
      </c>
      <c r="AE95" s="49" t="e">
        <f>SUM(AE80:AE94)</f>
        <v>#DIV/0!</v>
      </c>
      <c r="AF95" s="59" t="e">
        <f>AE95/AD95</f>
        <v>#DIV/0!</v>
      </c>
      <c r="AG95" s="113" t="e">
        <f>AC95/(AD95-AF95)</f>
        <v>#DIV/0!</v>
      </c>
      <c r="AH95" s="113" t="e">
        <f>IF(AA95&lt;AB95-1,"0",AG95)</f>
        <v>#DIV/0!</v>
      </c>
      <c r="AI95" s="55"/>
      <c r="AJ95" s="49" t="e">
        <f>SUM(AJ80:AJ94)</f>
        <v>#DIV/0!</v>
      </c>
      <c r="AK95" s="114" t="e">
        <f>SUM(AK80:AK94)</f>
        <v>#DIV/0!</v>
      </c>
      <c r="AL95" s="58" t="e">
        <f>SUM(AL80:AL94)</f>
        <v>#DIV/0!</v>
      </c>
      <c r="AM95" s="58" t="e">
        <f>AL95/AJ95</f>
        <v>#DIV/0!</v>
      </c>
      <c r="AN95" s="115" t="e">
        <f>EXP(AM95)</f>
        <v>#DIV/0!</v>
      </c>
      <c r="AO95" s="60" t="e">
        <f>1/AJ95</f>
        <v>#DIV/0!</v>
      </c>
      <c r="AP95" s="61" t="e">
        <f>SQRT(AO95)</f>
        <v>#DIV/0!</v>
      </c>
      <c r="AQ95" s="37">
        <f t="shared" si="107"/>
        <v>1.9599639845400536</v>
      </c>
      <c r="AR95" s="53" t="e">
        <f>AM95-(AQ95*AP95)</f>
        <v>#DIV/0!</v>
      </c>
      <c r="AS95" s="53" t="e">
        <f>AM95+(1.96*AP95)</f>
        <v>#DIV/0!</v>
      </c>
      <c r="AT95" s="116" t="e">
        <f>EXP(AR95)</f>
        <v>#DIV/0!</v>
      </c>
      <c r="AU95" s="116" t="e">
        <f>EXP(AS95)</f>
        <v>#DIV/0!</v>
      </c>
      <c r="AV95" s="62"/>
      <c r="AW95" s="126"/>
      <c r="AX95" s="63" t="e">
        <f>AA95</f>
        <v>#DIV/0!</v>
      </c>
      <c r="AY95" s="46">
        <f>SUM(AY80:AY94)</f>
        <v>15</v>
      </c>
    </row>
    <row r="96" spans="1:51" ht="13.5" hidden="1" thickBot="1">
      <c r="B96" s="16"/>
      <c r="C96" s="64"/>
      <c r="D96" s="64"/>
      <c r="E96" s="64"/>
      <c r="F96" s="64"/>
      <c r="G96" s="64"/>
      <c r="H96" s="64"/>
      <c r="I96" s="65"/>
      <c r="J96" s="18"/>
      <c r="K96" s="18"/>
      <c r="L96" s="18"/>
      <c r="M96" s="18"/>
      <c r="N96" s="18"/>
      <c r="O96" s="18"/>
      <c r="P96" s="18"/>
      <c r="Q96" s="18"/>
      <c r="R96" s="66"/>
      <c r="S96" s="66"/>
      <c r="T96" s="66"/>
      <c r="U96" s="66"/>
      <c r="V96" s="66"/>
      <c r="W96" s="66"/>
      <c r="X96" s="66"/>
      <c r="Z96" s="18"/>
      <c r="AA96" s="18"/>
      <c r="AB96" s="67"/>
      <c r="AC96" s="68"/>
      <c r="AD96" s="68"/>
      <c r="AE96" s="68"/>
      <c r="AF96" s="70"/>
      <c r="AG96" s="70"/>
      <c r="AH96" s="70"/>
      <c r="AI96" s="70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71"/>
      <c r="AU96" s="71"/>
      <c r="AV96" s="71"/>
      <c r="AW96" s="18"/>
      <c r="AX96" s="72" t="s">
        <v>43</v>
      </c>
      <c r="AY96" s="18"/>
    </row>
    <row r="97" spans="1:62" ht="26.5" hidden="1" thickBot="1">
      <c r="B97" s="10"/>
      <c r="C97" s="73"/>
      <c r="D97" s="73"/>
      <c r="E97" s="73"/>
      <c r="F97" s="73"/>
      <c r="G97" s="73"/>
      <c r="H97" s="73"/>
      <c r="I97" s="74"/>
      <c r="J97" s="72"/>
      <c r="K97" s="72"/>
      <c r="L97" s="18"/>
      <c r="M97" s="18"/>
      <c r="N97" s="18"/>
      <c r="O97" s="18"/>
      <c r="P97" s="18"/>
      <c r="Q97" s="18"/>
      <c r="R97" s="75"/>
      <c r="S97" s="75"/>
      <c r="T97" s="75"/>
      <c r="U97" s="75"/>
      <c r="V97" s="75"/>
      <c r="W97" s="75"/>
      <c r="X97" s="75"/>
      <c r="Z97" s="18"/>
      <c r="AA97" s="18"/>
      <c r="AB97" s="18"/>
      <c r="AC97" s="18"/>
      <c r="AD97" s="18"/>
      <c r="AE97" s="18"/>
      <c r="AF97" s="18"/>
      <c r="AG97" s="18"/>
      <c r="AH97" s="18"/>
      <c r="AI97" s="76"/>
      <c r="AJ97" s="77"/>
      <c r="AK97" s="77"/>
      <c r="AL97" s="78"/>
      <c r="AM97" s="79"/>
      <c r="AN97" s="117"/>
      <c r="AO97" s="118" t="s">
        <v>44</v>
      </c>
      <c r="AP97" s="119">
        <f>TINV((1-$H$1),(AB95-2))</f>
        <v>2.1603686564627917</v>
      </c>
      <c r="AQ97" s="18"/>
      <c r="AR97" s="80" t="s">
        <v>45</v>
      </c>
      <c r="AS97" s="120">
        <f>$H$1</f>
        <v>0.95</v>
      </c>
      <c r="AT97" s="44" t="e">
        <f>EXP(AM95-AP97*SQRT((1/AD95)+AH95))</f>
        <v>#DIV/0!</v>
      </c>
      <c r="AU97" s="44" t="e">
        <f>EXP(AM95+AP97*SQRT((1/AD95)+AH95))</f>
        <v>#DIV/0!</v>
      </c>
      <c r="AV97" s="27"/>
      <c r="AW97" s="18"/>
      <c r="AX97" s="81" t="e">
        <f>_xlfn.CHISQ.DIST.RT(AX95,AY95-1)</f>
        <v>#DIV/0!</v>
      </c>
      <c r="AY97" s="82" t="e">
        <f>IF(AX97&lt;0.05,"heterogeneidad","homogeneidad")</f>
        <v>#DIV/0!</v>
      </c>
    </row>
    <row r="98" spans="1:62" hidden="1">
      <c r="B98" s="10"/>
      <c r="C98" s="73"/>
      <c r="D98" s="73"/>
      <c r="E98" s="73"/>
      <c r="F98" s="73"/>
      <c r="G98" s="73"/>
      <c r="H98" s="73"/>
      <c r="I98" s="74"/>
      <c r="J98" s="72"/>
      <c r="K98" s="72"/>
      <c r="L98" s="18"/>
      <c r="M98" s="18"/>
      <c r="N98" s="18"/>
      <c r="O98" s="18"/>
      <c r="P98" s="18"/>
      <c r="Q98" s="18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</row>
    <row r="99" spans="1:62" ht="13" hidden="1" customHeight="1">
      <c r="B99" s="16"/>
      <c r="C99" s="64"/>
      <c r="D99" s="64"/>
      <c r="E99" s="64"/>
      <c r="F99" s="64"/>
      <c r="G99" s="64"/>
      <c r="H99" s="64"/>
      <c r="I99" s="65"/>
      <c r="J99" s="133" t="s">
        <v>4</v>
      </c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5"/>
      <c r="X99" s="19"/>
      <c r="Y99" s="133" t="s">
        <v>5</v>
      </c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5"/>
      <c r="AV99" s="19"/>
      <c r="AW99" s="136" t="s">
        <v>48</v>
      </c>
      <c r="AX99" s="137"/>
      <c r="AY99" s="137"/>
    </row>
    <row r="100" spans="1:62" hidden="1">
      <c r="A100" s="20"/>
      <c r="B100" s="21" t="s">
        <v>6</v>
      </c>
      <c r="C100" s="132" t="s">
        <v>7</v>
      </c>
      <c r="D100" s="132"/>
      <c r="E100" s="132"/>
      <c r="F100" s="132" t="s">
        <v>8</v>
      </c>
      <c r="G100" s="132"/>
      <c r="H100" s="132"/>
      <c r="I100" s="22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3"/>
      <c r="AY100" s="23"/>
    </row>
    <row r="101" spans="1:62" ht="60" hidden="1">
      <c r="B101" s="25"/>
      <c r="C101" s="26" t="s">
        <v>9</v>
      </c>
      <c r="D101" s="26" t="s">
        <v>10</v>
      </c>
      <c r="E101" s="26" t="s">
        <v>11</v>
      </c>
      <c r="F101" s="26" t="s">
        <v>9</v>
      </c>
      <c r="G101" s="26" t="s">
        <v>10</v>
      </c>
      <c r="H101" s="26" t="s">
        <v>11</v>
      </c>
      <c r="I101" s="27"/>
      <c r="K101" s="28" t="s">
        <v>12</v>
      </c>
      <c r="L101" s="28" t="s">
        <v>13</v>
      </c>
      <c r="M101" s="28" t="s">
        <v>14</v>
      </c>
      <c r="N101" s="28" t="s">
        <v>15</v>
      </c>
      <c r="O101" s="28" t="s">
        <v>16</v>
      </c>
      <c r="P101" s="28" t="s">
        <v>17</v>
      </c>
      <c r="Q101" s="28" t="s">
        <v>18</v>
      </c>
      <c r="R101" s="28" t="s">
        <v>19</v>
      </c>
      <c r="S101" s="98" t="s">
        <v>3</v>
      </c>
      <c r="T101" s="28" t="s">
        <v>20</v>
      </c>
      <c r="U101" s="28" t="s">
        <v>21</v>
      </c>
      <c r="V101" s="28" t="s">
        <v>22</v>
      </c>
      <c r="W101" s="28" t="s">
        <v>22</v>
      </c>
      <c r="X101" s="29"/>
      <c r="Y101" s="30"/>
      <c r="Z101" s="98" t="s">
        <v>23</v>
      </c>
      <c r="AA101" s="28" t="s">
        <v>24</v>
      </c>
      <c r="AB101" s="98" t="s">
        <v>25</v>
      </c>
      <c r="AC101" s="98" t="s">
        <v>26</v>
      </c>
      <c r="AD101" s="98" t="s">
        <v>27</v>
      </c>
      <c r="AE101" s="28" t="s">
        <v>28</v>
      </c>
      <c r="AF101" s="28" t="s">
        <v>29</v>
      </c>
      <c r="AG101" s="99" t="s">
        <v>30</v>
      </c>
      <c r="AH101" s="99" t="s">
        <v>31</v>
      </c>
      <c r="AI101" s="98" t="s">
        <v>32</v>
      </c>
      <c r="AJ101" s="28" t="s">
        <v>33</v>
      </c>
      <c r="AK101" s="28" t="s">
        <v>34</v>
      </c>
      <c r="AL101" s="28" t="s">
        <v>35</v>
      </c>
      <c r="AM101" s="98" t="s">
        <v>36</v>
      </c>
      <c r="AN101" s="98" t="s">
        <v>37</v>
      </c>
      <c r="AO101" s="28" t="s">
        <v>38</v>
      </c>
      <c r="AP101" s="28" t="s">
        <v>39</v>
      </c>
      <c r="AQ101" s="98" t="s">
        <v>3</v>
      </c>
      <c r="AR101" s="28" t="s">
        <v>40</v>
      </c>
      <c r="AS101" s="28" t="s">
        <v>41</v>
      </c>
      <c r="AT101" s="28" t="s">
        <v>22</v>
      </c>
      <c r="AU101" s="28" t="s">
        <v>22</v>
      </c>
      <c r="AV101" s="29"/>
      <c r="AX101" s="31" t="s">
        <v>42</v>
      </c>
      <c r="AY101" s="31" t="s">
        <v>25</v>
      </c>
    </row>
    <row r="102" spans="1:62" hidden="1">
      <c r="B102" s="32" t="s">
        <v>50</v>
      </c>
      <c r="C102" s="33"/>
      <c r="D102" s="34">
        <f>E102-C102</f>
        <v>0</v>
      </c>
      <c r="E102" s="35"/>
      <c r="F102" s="33"/>
      <c r="G102" s="34">
        <f>H102-F102</f>
        <v>0</v>
      </c>
      <c r="H102" s="35"/>
      <c r="I102" s="36"/>
      <c r="K102" s="40" t="e">
        <f>(C102/E102)/(F102/H102)</f>
        <v>#DIV/0!</v>
      </c>
      <c r="L102" s="100" t="e">
        <f>(D102/(C102*E102)+(G102/(F102*H102)))</f>
        <v>#DIV/0!</v>
      </c>
      <c r="M102" s="101" t="e">
        <f>1/L102</f>
        <v>#DIV/0!</v>
      </c>
      <c r="N102" s="102" t="e">
        <f>LN(K102)</f>
        <v>#DIV/0!</v>
      </c>
      <c r="O102" s="102" t="e">
        <f>M102*N102</f>
        <v>#DIV/0!</v>
      </c>
      <c r="P102" s="102" t="e">
        <f>LN(K102)</f>
        <v>#DIV/0!</v>
      </c>
      <c r="Q102" s="121" t="e">
        <f>K102</f>
        <v>#DIV/0!</v>
      </c>
      <c r="R102" s="102" t="e">
        <f>SQRT(1/M102)</f>
        <v>#DIV/0!</v>
      </c>
      <c r="S102" s="37">
        <f>$H$2</f>
        <v>1.9599639845400536</v>
      </c>
      <c r="T102" s="38" t="e">
        <f>P102-(R102*S102)</f>
        <v>#DIV/0!</v>
      </c>
      <c r="U102" s="38" t="e">
        <f>P102+(R102*S102)</f>
        <v>#DIV/0!</v>
      </c>
      <c r="V102" s="39" t="e">
        <f>EXP(T102)</f>
        <v>#DIV/0!</v>
      </c>
      <c r="W102" s="40" t="e">
        <f>EXP(U102)</f>
        <v>#DIV/0!</v>
      </c>
      <c r="X102" s="41"/>
      <c r="Z102" s="104" t="e">
        <f>(N102-P398)^2</f>
        <v>#DIV/0!</v>
      </c>
      <c r="AA102" s="40" t="e">
        <f>M102*Z102</f>
        <v>#DIV/0!</v>
      </c>
      <c r="AB102" s="105">
        <v>1</v>
      </c>
      <c r="AC102" s="106"/>
      <c r="AD102" s="106"/>
      <c r="AE102" s="101" t="e">
        <f>M102^2</f>
        <v>#DIV/0!</v>
      </c>
      <c r="AF102" s="107"/>
      <c r="AG102" s="108" t="e">
        <f>AG116</f>
        <v>#DIV/0!</v>
      </c>
      <c r="AH102" s="108" t="e">
        <f>AH116</f>
        <v>#DIV/0!</v>
      </c>
      <c r="AI102" s="40" t="e">
        <f>1/M102</f>
        <v>#DIV/0!</v>
      </c>
      <c r="AJ102" s="109" t="e">
        <f>1/(AH102+AI102)</f>
        <v>#DIV/0!</v>
      </c>
      <c r="AK102" s="110" t="e">
        <f>AJ102/AJ116</f>
        <v>#DIV/0!</v>
      </c>
      <c r="AL102" s="42" t="e">
        <f>AJ102*N102</f>
        <v>#DIV/0!</v>
      </c>
      <c r="AM102" s="42" t="e">
        <f>AL102/AJ102</f>
        <v>#DIV/0!</v>
      </c>
      <c r="AN102" s="40" t="e">
        <f>EXP(AM102)</f>
        <v>#DIV/0!</v>
      </c>
      <c r="AO102" s="43" t="e">
        <f>1/AJ102</f>
        <v>#DIV/0!</v>
      </c>
      <c r="AP102" s="40" t="e">
        <f>SQRT(AO102)</f>
        <v>#DIV/0!</v>
      </c>
      <c r="AQ102" s="37">
        <f>$H$2</f>
        <v>1.9599639845400536</v>
      </c>
      <c r="AR102" s="38" t="e">
        <f>AM102-(AQ102*AP102)</f>
        <v>#DIV/0!</v>
      </c>
      <c r="AS102" s="38" t="e">
        <f>AM102+(1.96*AP102)</f>
        <v>#DIV/0!</v>
      </c>
      <c r="AT102" s="44" t="e">
        <f>EXP(AR102)</f>
        <v>#DIV/0!</v>
      </c>
      <c r="AU102" s="44" t="e">
        <f>EXP(AS102)</f>
        <v>#DIV/0!</v>
      </c>
      <c r="AV102" s="27"/>
      <c r="AX102" s="45"/>
      <c r="AY102" s="45">
        <v>1</v>
      </c>
    </row>
    <row r="103" spans="1:62" hidden="1">
      <c r="B103" s="32" t="s">
        <v>51</v>
      </c>
      <c r="C103" s="33"/>
      <c r="D103" s="34">
        <f t="shared" ref="D103:D115" si="112">E103-C103</f>
        <v>0</v>
      </c>
      <c r="E103" s="35"/>
      <c r="F103" s="33"/>
      <c r="G103" s="34">
        <f t="shared" ref="G103:G115" si="113">H103-F103</f>
        <v>0</v>
      </c>
      <c r="H103" s="35"/>
      <c r="I103" s="36"/>
      <c r="K103" s="40" t="e">
        <f t="shared" ref="K103:K115" si="114">(C103/E103)/(F103/H103)</f>
        <v>#DIV/0!</v>
      </c>
      <c r="L103" s="100" t="e">
        <f t="shared" ref="L103:L114" si="115">(D103/(C103*E103)+(G103/(F103*H103)))</f>
        <v>#DIV/0!</v>
      </c>
      <c r="M103" s="101" t="e">
        <f t="shared" ref="M103:M115" si="116">1/L103</f>
        <v>#DIV/0!</v>
      </c>
      <c r="N103" s="102" t="e">
        <f t="shared" ref="N103:N115" si="117">LN(K103)</f>
        <v>#DIV/0!</v>
      </c>
      <c r="O103" s="102" t="e">
        <f t="shared" ref="O103:O115" si="118">M103*N103</f>
        <v>#DIV/0!</v>
      </c>
      <c r="P103" s="102" t="e">
        <f t="shared" ref="P103:P115" si="119">LN(K103)</f>
        <v>#DIV/0!</v>
      </c>
      <c r="Q103" s="121" t="e">
        <f t="shared" ref="Q103:Q115" si="120">K103</f>
        <v>#DIV/0!</v>
      </c>
      <c r="R103" s="102" t="e">
        <f t="shared" ref="R103:R115" si="121">SQRT(1/M103)</f>
        <v>#DIV/0!</v>
      </c>
      <c r="S103" s="37">
        <f t="shared" ref="S103:S116" si="122">$H$2</f>
        <v>1.9599639845400536</v>
      </c>
      <c r="T103" s="38" t="e">
        <f t="shared" ref="T103:T115" si="123">P103-(R103*S103)</f>
        <v>#DIV/0!</v>
      </c>
      <c r="U103" s="38" t="e">
        <f t="shared" ref="U103:U115" si="124">P103+(R103*S103)</f>
        <v>#DIV/0!</v>
      </c>
      <c r="V103" s="39" t="e">
        <f t="shared" ref="V103:W115" si="125">EXP(T103)</f>
        <v>#DIV/0!</v>
      </c>
      <c r="W103" s="40" t="e">
        <f t="shared" si="125"/>
        <v>#DIV/0!</v>
      </c>
      <c r="X103" s="41"/>
      <c r="Z103" s="104" t="e">
        <f>(N103-P116)^2</f>
        <v>#DIV/0!</v>
      </c>
      <c r="AA103" s="40" t="e">
        <f t="shared" ref="AA103:AA115" si="126">M103*Z103</f>
        <v>#DIV/0!</v>
      </c>
      <c r="AB103" s="105">
        <v>1</v>
      </c>
      <c r="AC103" s="106"/>
      <c r="AD103" s="106"/>
      <c r="AE103" s="101" t="e">
        <f t="shared" ref="AE103:AE115" si="127">M103^2</f>
        <v>#DIV/0!</v>
      </c>
      <c r="AF103" s="107"/>
      <c r="AG103" s="108" t="e">
        <f>AG116</f>
        <v>#DIV/0!</v>
      </c>
      <c r="AH103" s="108" t="e">
        <f>AH116</f>
        <v>#DIV/0!</v>
      </c>
      <c r="AI103" s="40" t="e">
        <f t="shared" ref="AI103:AI115" si="128">1/M103</f>
        <v>#DIV/0!</v>
      </c>
      <c r="AJ103" s="109" t="e">
        <f t="shared" ref="AJ103:AJ115" si="129">1/(AH103+AI103)</f>
        <v>#DIV/0!</v>
      </c>
      <c r="AK103" s="110" t="e">
        <f>AJ103/AJ116</f>
        <v>#DIV/0!</v>
      </c>
      <c r="AL103" s="42" t="e">
        <f t="shared" ref="AL103:AL115" si="130">AJ103*N103</f>
        <v>#DIV/0!</v>
      </c>
      <c r="AM103" s="42" t="e">
        <f t="shared" ref="AM103:AM115" si="131">AL103/AJ103</f>
        <v>#DIV/0!</v>
      </c>
      <c r="AN103" s="40" t="e">
        <f t="shared" ref="AN103:AN115" si="132">EXP(AM103)</f>
        <v>#DIV/0!</v>
      </c>
      <c r="AO103" s="43" t="e">
        <f t="shared" ref="AO103:AO115" si="133">1/AJ103</f>
        <v>#DIV/0!</v>
      </c>
      <c r="AP103" s="40" t="e">
        <f t="shared" ref="AP103:AP115" si="134">SQRT(AO103)</f>
        <v>#DIV/0!</v>
      </c>
      <c r="AQ103" s="37">
        <f t="shared" ref="AQ103:AQ116" si="135">$H$2</f>
        <v>1.9599639845400536</v>
      </c>
      <c r="AR103" s="38" t="e">
        <f t="shared" ref="AR103:AR115" si="136">AM103-(AQ103*AP103)</f>
        <v>#DIV/0!</v>
      </c>
      <c r="AS103" s="38" t="e">
        <f t="shared" ref="AS103:AS115" si="137">AM103+(1.96*AP103)</f>
        <v>#DIV/0!</v>
      </c>
      <c r="AT103" s="44" t="e">
        <f t="shared" ref="AT103:AU115" si="138">EXP(AR103)</f>
        <v>#DIV/0!</v>
      </c>
      <c r="AU103" s="44" t="e">
        <f t="shared" si="138"/>
        <v>#DIV/0!</v>
      </c>
      <c r="AV103" s="27"/>
      <c r="AX103" s="45"/>
      <c r="AY103" s="45">
        <v>1</v>
      </c>
    </row>
    <row r="104" spans="1:62" hidden="1">
      <c r="B104" s="32" t="s">
        <v>52</v>
      </c>
      <c r="C104" s="33"/>
      <c r="D104" s="34">
        <f t="shared" si="112"/>
        <v>0</v>
      </c>
      <c r="E104" s="35"/>
      <c r="F104" s="33"/>
      <c r="G104" s="34">
        <f t="shared" si="113"/>
        <v>0</v>
      </c>
      <c r="H104" s="35"/>
      <c r="I104" s="36"/>
      <c r="K104" s="40" t="e">
        <f t="shared" si="114"/>
        <v>#DIV/0!</v>
      </c>
      <c r="L104" s="100" t="e">
        <f t="shared" si="115"/>
        <v>#DIV/0!</v>
      </c>
      <c r="M104" s="101" t="e">
        <f t="shared" si="116"/>
        <v>#DIV/0!</v>
      </c>
      <c r="N104" s="102" t="e">
        <f t="shared" si="117"/>
        <v>#DIV/0!</v>
      </c>
      <c r="O104" s="102" t="e">
        <f t="shared" si="118"/>
        <v>#DIV/0!</v>
      </c>
      <c r="P104" s="102" t="e">
        <f t="shared" si="119"/>
        <v>#DIV/0!</v>
      </c>
      <c r="Q104" s="121" t="e">
        <f t="shared" si="120"/>
        <v>#DIV/0!</v>
      </c>
      <c r="R104" s="102" t="e">
        <f t="shared" si="121"/>
        <v>#DIV/0!</v>
      </c>
      <c r="S104" s="37">
        <f t="shared" si="122"/>
        <v>1.9599639845400536</v>
      </c>
      <c r="T104" s="38" t="e">
        <f t="shared" si="123"/>
        <v>#DIV/0!</v>
      </c>
      <c r="U104" s="38" t="e">
        <f t="shared" si="124"/>
        <v>#DIV/0!</v>
      </c>
      <c r="V104" s="39" t="e">
        <f t="shared" si="125"/>
        <v>#DIV/0!</v>
      </c>
      <c r="W104" s="40" t="e">
        <f t="shared" si="125"/>
        <v>#DIV/0!</v>
      </c>
      <c r="X104" s="41"/>
      <c r="Z104" s="104" t="e">
        <f>(N104-P116)^2</f>
        <v>#DIV/0!</v>
      </c>
      <c r="AA104" s="40" t="e">
        <f t="shared" si="126"/>
        <v>#DIV/0!</v>
      </c>
      <c r="AB104" s="105">
        <v>1</v>
      </c>
      <c r="AC104" s="106"/>
      <c r="AD104" s="106"/>
      <c r="AE104" s="101" t="e">
        <f t="shared" si="127"/>
        <v>#DIV/0!</v>
      </c>
      <c r="AF104" s="107"/>
      <c r="AG104" s="108" t="e">
        <f>AG116</f>
        <v>#DIV/0!</v>
      </c>
      <c r="AH104" s="108" t="e">
        <f>AH116</f>
        <v>#DIV/0!</v>
      </c>
      <c r="AI104" s="40" t="e">
        <f t="shared" si="128"/>
        <v>#DIV/0!</v>
      </c>
      <c r="AJ104" s="109" t="e">
        <f t="shared" si="129"/>
        <v>#DIV/0!</v>
      </c>
      <c r="AK104" s="110" t="e">
        <f>AJ104/AJ116</f>
        <v>#DIV/0!</v>
      </c>
      <c r="AL104" s="42" t="e">
        <f t="shared" si="130"/>
        <v>#DIV/0!</v>
      </c>
      <c r="AM104" s="42" t="e">
        <f t="shared" si="131"/>
        <v>#DIV/0!</v>
      </c>
      <c r="AN104" s="40" t="e">
        <f t="shared" si="132"/>
        <v>#DIV/0!</v>
      </c>
      <c r="AO104" s="43" t="e">
        <f t="shared" si="133"/>
        <v>#DIV/0!</v>
      </c>
      <c r="AP104" s="40" t="e">
        <f t="shared" si="134"/>
        <v>#DIV/0!</v>
      </c>
      <c r="AQ104" s="37">
        <f t="shared" si="135"/>
        <v>1.9599639845400536</v>
      </c>
      <c r="AR104" s="38" t="e">
        <f t="shared" si="136"/>
        <v>#DIV/0!</v>
      </c>
      <c r="AS104" s="38" t="e">
        <f t="shared" si="137"/>
        <v>#DIV/0!</v>
      </c>
      <c r="AT104" s="44" t="e">
        <f t="shared" si="138"/>
        <v>#DIV/0!</v>
      </c>
      <c r="AU104" s="44" t="e">
        <f t="shared" si="138"/>
        <v>#DIV/0!</v>
      </c>
      <c r="AV104" s="27"/>
      <c r="AX104" s="45"/>
      <c r="AY104" s="45">
        <v>1</v>
      </c>
    </row>
    <row r="105" spans="1:62" hidden="1">
      <c r="B105" s="32" t="s">
        <v>53</v>
      </c>
      <c r="C105" s="33"/>
      <c r="D105" s="34">
        <f t="shared" si="112"/>
        <v>0</v>
      </c>
      <c r="E105" s="35"/>
      <c r="F105" s="33"/>
      <c r="G105" s="34">
        <f t="shared" si="113"/>
        <v>0</v>
      </c>
      <c r="H105" s="35"/>
      <c r="I105" s="36"/>
      <c r="K105" s="40" t="e">
        <f t="shared" si="114"/>
        <v>#DIV/0!</v>
      </c>
      <c r="L105" s="100" t="e">
        <f t="shared" si="115"/>
        <v>#DIV/0!</v>
      </c>
      <c r="M105" s="101" t="e">
        <f t="shared" si="116"/>
        <v>#DIV/0!</v>
      </c>
      <c r="N105" s="102" t="e">
        <f t="shared" si="117"/>
        <v>#DIV/0!</v>
      </c>
      <c r="O105" s="102" t="e">
        <f t="shared" si="118"/>
        <v>#DIV/0!</v>
      </c>
      <c r="P105" s="102" t="e">
        <f t="shared" si="119"/>
        <v>#DIV/0!</v>
      </c>
      <c r="Q105" s="121" t="e">
        <f t="shared" si="120"/>
        <v>#DIV/0!</v>
      </c>
      <c r="R105" s="102" t="e">
        <f t="shared" si="121"/>
        <v>#DIV/0!</v>
      </c>
      <c r="S105" s="37">
        <f t="shared" si="122"/>
        <v>1.9599639845400536</v>
      </c>
      <c r="T105" s="38" t="e">
        <f t="shared" si="123"/>
        <v>#DIV/0!</v>
      </c>
      <c r="U105" s="38" t="e">
        <f t="shared" si="124"/>
        <v>#DIV/0!</v>
      </c>
      <c r="V105" s="39" t="e">
        <f t="shared" si="125"/>
        <v>#DIV/0!</v>
      </c>
      <c r="W105" s="40" t="e">
        <f t="shared" si="125"/>
        <v>#DIV/0!</v>
      </c>
      <c r="X105" s="41"/>
      <c r="Z105" s="104" t="e">
        <f>(N105-P116)^2</f>
        <v>#DIV/0!</v>
      </c>
      <c r="AA105" s="40" t="e">
        <f t="shared" si="126"/>
        <v>#DIV/0!</v>
      </c>
      <c r="AB105" s="105">
        <v>1</v>
      </c>
      <c r="AC105" s="106"/>
      <c r="AD105" s="106"/>
      <c r="AE105" s="101" t="e">
        <f t="shared" si="127"/>
        <v>#DIV/0!</v>
      </c>
      <c r="AF105" s="107"/>
      <c r="AG105" s="108" t="e">
        <f>AG116</f>
        <v>#DIV/0!</v>
      </c>
      <c r="AH105" s="108" t="e">
        <f>AH116</f>
        <v>#DIV/0!</v>
      </c>
      <c r="AI105" s="40" t="e">
        <f t="shared" si="128"/>
        <v>#DIV/0!</v>
      </c>
      <c r="AJ105" s="109" t="e">
        <f t="shared" si="129"/>
        <v>#DIV/0!</v>
      </c>
      <c r="AK105" s="110" t="e">
        <f>AJ105/AJ116</f>
        <v>#DIV/0!</v>
      </c>
      <c r="AL105" s="42" t="e">
        <f t="shared" si="130"/>
        <v>#DIV/0!</v>
      </c>
      <c r="AM105" s="42" t="e">
        <f t="shared" si="131"/>
        <v>#DIV/0!</v>
      </c>
      <c r="AN105" s="40" t="e">
        <f t="shared" si="132"/>
        <v>#DIV/0!</v>
      </c>
      <c r="AO105" s="43" t="e">
        <f t="shared" si="133"/>
        <v>#DIV/0!</v>
      </c>
      <c r="AP105" s="40" t="e">
        <f t="shared" si="134"/>
        <v>#DIV/0!</v>
      </c>
      <c r="AQ105" s="37">
        <f t="shared" si="135"/>
        <v>1.9599639845400536</v>
      </c>
      <c r="AR105" s="38" t="e">
        <f t="shared" si="136"/>
        <v>#DIV/0!</v>
      </c>
      <c r="AS105" s="38" t="e">
        <f t="shared" si="137"/>
        <v>#DIV/0!</v>
      </c>
      <c r="AT105" s="44" t="e">
        <f t="shared" si="138"/>
        <v>#DIV/0!</v>
      </c>
      <c r="AU105" s="44" t="e">
        <f t="shared" si="138"/>
        <v>#DIV/0!</v>
      </c>
      <c r="AV105" s="27"/>
      <c r="AX105" s="45"/>
      <c r="AY105" s="45">
        <v>1</v>
      </c>
    </row>
    <row r="106" spans="1:62" hidden="1">
      <c r="B106" s="32" t="s">
        <v>54</v>
      </c>
      <c r="C106" s="33"/>
      <c r="D106" s="34">
        <f t="shared" si="112"/>
        <v>0</v>
      </c>
      <c r="E106" s="35"/>
      <c r="F106" s="33"/>
      <c r="G106" s="34">
        <f t="shared" si="113"/>
        <v>0</v>
      </c>
      <c r="H106" s="35"/>
      <c r="I106" s="36"/>
      <c r="K106" s="40" t="e">
        <f t="shared" si="114"/>
        <v>#DIV/0!</v>
      </c>
      <c r="L106" s="100" t="e">
        <f t="shared" si="115"/>
        <v>#DIV/0!</v>
      </c>
      <c r="M106" s="101" t="e">
        <f t="shared" si="116"/>
        <v>#DIV/0!</v>
      </c>
      <c r="N106" s="102" t="e">
        <f t="shared" si="117"/>
        <v>#DIV/0!</v>
      </c>
      <c r="O106" s="102" t="e">
        <f t="shared" si="118"/>
        <v>#DIV/0!</v>
      </c>
      <c r="P106" s="102" t="e">
        <f t="shared" si="119"/>
        <v>#DIV/0!</v>
      </c>
      <c r="Q106" s="121" t="e">
        <f t="shared" si="120"/>
        <v>#DIV/0!</v>
      </c>
      <c r="R106" s="102" t="e">
        <f t="shared" si="121"/>
        <v>#DIV/0!</v>
      </c>
      <c r="S106" s="37">
        <f t="shared" si="122"/>
        <v>1.9599639845400536</v>
      </c>
      <c r="T106" s="38" t="e">
        <f t="shared" si="123"/>
        <v>#DIV/0!</v>
      </c>
      <c r="U106" s="38" t="e">
        <f t="shared" si="124"/>
        <v>#DIV/0!</v>
      </c>
      <c r="V106" s="39" t="e">
        <f t="shared" si="125"/>
        <v>#DIV/0!</v>
      </c>
      <c r="W106" s="40" t="e">
        <f t="shared" si="125"/>
        <v>#DIV/0!</v>
      </c>
      <c r="X106" s="41"/>
      <c r="Z106" s="104" t="e">
        <f>(N106-P116)^2</f>
        <v>#DIV/0!</v>
      </c>
      <c r="AA106" s="40" t="e">
        <f t="shared" si="126"/>
        <v>#DIV/0!</v>
      </c>
      <c r="AB106" s="105">
        <v>1</v>
      </c>
      <c r="AC106" s="106"/>
      <c r="AD106" s="106"/>
      <c r="AE106" s="101" t="e">
        <f t="shared" si="127"/>
        <v>#DIV/0!</v>
      </c>
      <c r="AF106" s="107"/>
      <c r="AG106" s="108" t="e">
        <f>AG116</f>
        <v>#DIV/0!</v>
      </c>
      <c r="AH106" s="108" t="e">
        <f>AH116</f>
        <v>#DIV/0!</v>
      </c>
      <c r="AI106" s="40" t="e">
        <f t="shared" si="128"/>
        <v>#DIV/0!</v>
      </c>
      <c r="AJ106" s="109" t="e">
        <f t="shared" si="129"/>
        <v>#DIV/0!</v>
      </c>
      <c r="AK106" s="110" t="e">
        <f>AJ106/AJ116</f>
        <v>#DIV/0!</v>
      </c>
      <c r="AL106" s="42" t="e">
        <f t="shared" si="130"/>
        <v>#DIV/0!</v>
      </c>
      <c r="AM106" s="42" t="e">
        <f t="shared" si="131"/>
        <v>#DIV/0!</v>
      </c>
      <c r="AN106" s="40" t="e">
        <f t="shared" si="132"/>
        <v>#DIV/0!</v>
      </c>
      <c r="AO106" s="43" t="e">
        <f t="shared" si="133"/>
        <v>#DIV/0!</v>
      </c>
      <c r="AP106" s="40" t="e">
        <f t="shared" si="134"/>
        <v>#DIV/0!</v>
      </c>
      <c r="AQ106" s="37">
        <f t="shared" si="135"/>
        <v>1.9599639845400536</v>
      </c>
      <c r="AR106" s="38" t="e">
        <f t="shared" si="136"/>
        <v>#DIV/0!</v>
      </c>
      <c r="AS106" s="38" t="e">
        <f t="shared" si="137"/>
        <v>#DIV/0!</v>
      </c>
      <c r="AT106" s="44" t="e">
        <f t="shared" si="138"/>
        <v>#DIV/0!</v>
      </c>
      <c r="AU106" s="44" t="e">
        <f t="shared" si="138"/>
        <v>#DIV/0!</v>
      </c>
      <c r="AV106" s="27"/>
      <c r="AX106" s="45"/>
      <c r="AY106" s="45">
        <v>1</v>
      </c>
    </row>
    <row r="107" spans="1:62" hidden="1">
      <c r="B107" s="32" t="s">
        <v>55</v>
      </c>
      <c r="C107" s="33"/>
      <c r="D107" s="34">
        <f t="shared" si="112"/>
        <v>0</v>
      </c>
      <c r="E107" s="35"/>
      <c r="F107" s="33"/>
      <c r="G107" s="34">
        <f t="shared" si="113"/>
        <v>0</v>
      </c>
      <c r="H107" s="35"/>
      <c r="I107" s="36"/>
      <c r="K107" s="40" t="e">
        <f t="shared" si="114"/>
        <v>#DIV/0!</v>
      </c>
      <c r="L107" s="100" t="e">
        <f t="shared" si="115"/>
        <v>#DIV/0!</v>
      </c>
      <c r="M107" s="101" t="e">
        <f t="shared" si="116"/>
        <v>#DIV/0!</v>
      </c>
      <c r="N107" s="102" t="e">
        <f t="shared" si="117"/>
        <v>#DIV/0!</v>
      </c>
      <c r="O107" s="102" t="e">
        <f t="shared" si="118"/>
        <v>#DIV/0!</v>
      </c>
      <c r="P107" s="102" t="e">
        <f t="shared" si="119"/>
        <v>#DIV/0!</v>
      </c>
      <c r="Q107" s="121" t="e">
        <f t="shared" si="120"/>
        <v>#DIV/0!</v>
      </c>
      <c r="R107" s="102" t="e">
        <f t="shared" si="121"/>
        <v>#DIV/0!</v>
      </c>
      <c r="S107" s="37">
        <f t="shared" si="122"/>
        <v>1.9599639845400536</v>
      </c>
      <c r="T107" s="38" t="e">
        <f t="shared" si="123"/>
        <v>#DIV/0!</v>
      </c>
      <c r="U107" s="38" t="e">
        <f t="shared" si="124"/>
        <v>#DIV/0!</v>
      </c>
      <c r="V107" s="39" t="e">
        <f t="shared" si="125"/>
        <v>#DIV/0!</v>
      </c>
      <c r="W107" s="40" t="e">
        <f t="shared" si="125"/>
        <v>#DIV/0!</v>
      </c>
      <c r="X107" s="41"/>
      <c r="Z107" s="104" t="e">
        <f>(N107-P116)^2</f>
        <v>#DIV/0!</v>
      </c>
      <c r="AA107" s="40" t="e">
        <f t="shared" si="126"/>
        <v>#DIV/0!</v>
      </c>
      <c r="AB107" s="105">
        <v>1</v>
      </c>
      <c r="AC107" s="106"/>
      <c r="AD107" s="106"/>
      <c r="AE107" s="101" t="e">
        <f t="shared" si="127"/>
        <v>#DIV/0!</v>
      </c>
      <c r="AF107" s="107"/>
      <c r="AG107" s="108" t="e">
        <f>AG116</f>
        <v>#DIV/0!</v>
      </c>
      <c r="AH107" s="108" t="e">
        <f>AH116</f>
        <v>#DIV/0!</v>
      </c>
      <c r="AI107" s="40" t="e">
        <f t="shared" si="128"/>
        <v>#DIV/0!</v>
      </c>
      <c r="AJ107" s="109" t="e">
        <f t="shared" si="129"/>
        <v>#DIV/0!</v>
      </c>
      <c r="AK107" s="110" t="e">
        <f>AJ107/AJ116</f>
        <v>#DIV/0!</v>
      </c>
      <c r="AL107" s="42" t="e">
        <f t="shared" si="130"/>
        <v>#DIV/0!</v>
      </c>
      <c r="AM107" s="42" t="e">
        <f t="shared" si="131"/>
        <v>#DIV/0!</v>
      </c>
      <c r="AN107" s="40" t="e">
        <f t="shared" si="132"/>
        <v>#DIV/0!</v>
      </c>
      <c r="AO107" s="43" t="e">
        <f t="shared" si="133"/>
        <v>#DIV/0!</v>
      </c>
      <c r="AP107" s="40" t="e">
        <f t="shared" si="134"/>
        <v>#DIV/0!</v>
      </c>
      <c r="AQ107" s="37">
        <f t="shared" si="135"/>
        <v>1.9599639845400536</v>
      </c>
      <c r="AR107" s="38" t="e">
        <f t="shared" si="136"/>
        <v>#DIV/0!</v>
      </c>
      <c r="AS107" s="38" t="e">
        <f t="shared" si="137"/>
        <v>#DIV/0!</v>
      </c>
      <c r="AT107" s="44" t="e">
        <f t="shared" si="138"/>
        <v>#DIV/0!</v>
      </c>
      <c r="AU107" s="44" t="e">
        <f t="shared" si="138"/>
        <v>#DIV/0!</v>
      </c>
      <c r="AV107" s="27"/>
      <c r="AX107" s="45"/>
      <c r="AY107" s="45">
        <v>1</v>
      </c>
    </row>
    <row r="108" spans="1:62" hidden="1">
      <c r="B108" s="32" t="s">
        <v>56</v>
      </c>
      <c r="C108" s="33"/>
      <c r="D108" s="34">
        <f t="shared" si="112"/>
        <v>0</v>
      </c>
      <c r="E108" s="35"/>
      <c r="F108" s="33"/>
      <c r="G108" s="34">
        <f t="shared" si="113"/>
        <v>0</v>
      </c>
      <c r="H108" s="35"/>
      <c r="I108" s="36"/>
      <c r="K108" s="40" t="e">
        <f t="shared" si="114"/>
        <v>#DIV/0!</v>
      </c>
      <c r="L108" s="100" t="e">
        <f t="shared" si="115"/>
        <v>#DIV/0!</v>
      </c>
      <c r="M108" s="101" t="e">
        <f t="shared" si="116"/>
        <v>#DIV/0!</v>
      </c>
      <c r="N108" s="102" t="e">
        <f t="shared" si="117"/>
        <v>#DIV/0!</v>
      </c>
      <c r="O108" s="102" t="e">
        <f t="shared" si="118"/>
        <v>#DIV/0!</v>
      </c>
      <c r="P108" s="102" t="e">
        <f t="shared" si="119"/>
        <v>#DIV/0!</v>
      </c>
      <c r="Q108" s="121" t="e">
        <f t="shared" si="120"/>
        <v>#DIV/0!</v>
      </c>
      <c r="R108" s="102" t="e">
        <f t="shared" si="121"/>
        <v>#DIV/0!</v>
      </c>
      <c r="S108" s="37">
        <f t="shared" si="122"/>
        <v>1.9599639845400536</v>
      </c>
      <c r="T108" s="38" t="e">
        <f t="shared" si="123"/>
        <v>#DIV/0!</v>
      </c>
      <c r="U108" s="38" t="e">
        <f t="shared" si="124"/>
        <v>#DIV/0!</v>
      </c>
      <c r="V108" s="39" t="e">
        <f t="shared" si="125"/>
        <v>#DIV/0!</v>
      </c>
      <c r="W108" s="40" t="e">
        <f t="shared" si="125"/>
        <v>#DIV/0!</v>
      </c>
      <c r="X108" s="41"/>
      <c r="Z108" s="104" t="e">
        <f>(N108-P116)^2</f>
        <v>#DIV/0!</v>
      </c>
      <c r="AA108" s="40" t="e">
        <f t="shared" si="126"/>
        <v>#DIV/0!</v>
      </c>
      <c r="AB108" s="105">
        <v>1</v>
      </c>
      <c r="AC108" s="106"/>
      <c r="AD108" s="106"/>
      <c r="AE108" s="101" t="e">
        <f t="shared" si="127"/>
        <v>#DIV/0!</v>
      </c>
      <c r="AF108" s="107"/>
      <c r="AG108" s="108" t="e">
        <f>AG116</f>
        <v>#DIV/0!</v>
      </c>
      <c r="AH108" s="108" t="e">
        <f>AH116</f>
        <v>#DIV/0!</v>
      </c>
      <c r="AI108" s="40" t="e">
        <f t="shared" si="128"/>
        <v>#DIV/0!</v>
      </c>
      <c r="AJ108" s="109" t="e">
        <f t="shared" si="129"/>
        <v>#DIV/0!</v>
      </c>
      <c r="AK108" s="110" t="e">
        <f>AJ108/AJ116</f>
        <v>#DIV/0!</v>
      </c>
      <c r="AL108" s="42" t="e">
        <f t="shared" si="130"/>
        <v>#DIV/0!</v>
      </c>
      <c r="AM108" s="42" t="e">
        <f t="shared" si="131"/>
        <v>#DIV/0!</v>
      </c>
      <c r="AN108" s="40" t="e">
        <f t="shared" si="132"/>
        <v>#DIV/0!</v>
      </c>
      <c r="AO108" s="43" t="e">
        <f t="shared" si="133"/>
        <v>#DIV/0!</v>
      </c>
      <c r="AP108" s="40" t="e">
        <f t="shared" si="134"/>
        <v>#DIV/0!</v>
      </c>
      <c r="AQ108" s="37">
        <f t="shared" si="135"/>
        <v>1.9599639845400536</v>
      </c>
      <c r="AR108" s="38" t="e">
        <f t="shared" si="136"/>
        <v>#DIV/0!</v>
      </c>
      <c r="AS108" s="38" t="e">
        <f t="shared" si="137"/>
        <v>#DIV/0!</v>
      </c>
      <c r="AT108" s="44" t="e">
        <f t="shared" si="138"/>
        <v>#DIV/0!</v>
      </c>
      <c r="AU108" s="44" t="e">
        <f t="shared" si="138"/>
        <v>#DIV/0!</v>
      </c>
      <c r="AV108" s="27"/>
      <c r="AX108" s="45"/>
      <c r="AY108" s="45">
        <v>1</v>
      </c>
    </row>
    <row r="109" spans="1:62" hidden="1">
      <c r="B109" s="32" t="s">
        <v>57</v>
      </c>
      <c r="C109" s="33"/>
      <c r="D109" s="34">
        <f t="shared" si="112"/>
        <v>0</v>
      </c>
      <c r="E109" s="35"/>
      <c r="F109" s="33"/>
      <c r="G109" s="34">
        <f t="shared" si="113"/>
        <v>0</v>
      </c>
      <c r="H109" s="35"/>
      <c r="I109" s="36"/>
      <c r="K109" s="40" t="e">
        <f t="shared" si="114"/>
        <v>#DIV/0!</v>
      </c>
      <c r="L109" s="100" t="e">
        <f t="shared" si="115"/>
        <v>#DIV/0!</v>
      </c>
      <c r="M109" s="101" t="e">
        <f t="shared" si="116"/>
        <v>#DIV/0!</v>
      </c>
      <c r="N109" s="102" t="e">
        <f t="shared" si="117"/>
        <v>#DIV/0!</v>
      </c>
      <c r="O109" s="102" t="e">
        <f t="shared" si="118"/>
        <v>#DIV/0!</v>
      </c>
      <c r="P109" s="102" t="e">
        <f t="shared" si="119"/>
        <v>#DIV/0!</v>
      </c>
      <c r="Q109" s="121" t="e">
        <f t="shared" si="120"/>
        <v>#DIV/0!</v>
      </c>
      <c r="R109" s="102" t="e">
        <f t="shared" si="121"/>
        <v>#DIV/0!</v>
      </c>
      <c r="S109" s="37">
        <f t="shared" si="122"/>
        <v>1.9599639845400536</v>
      </c>
      <c r="T109" s="38" t="e">
        <f t="shared" si="123"/>
        <v>#DIV/0!</v>
      </c>
      <c r="U109" s="38" t="e">
        <f t="shared" si="124"/>
        <v>#DIV/0!</v>
      </c>
      <c r="V109" s="39" t="e">
        <f t="shared" si="125"/>
        <v>#DIV/0!</v>
      </c>
      <c r="W109" s="40" t="e">
        <f t="shared" si="125"/>
        <v>#DIV/0!</v>
      </c>
      <c r="X109" s="41"/>
      <c r="Z109" s="104" t="e">
        <f>(N109-P116)^2</f>
        <v>#DIV/0!</v>
      </c>
      <c r="AA109" s="40" t="e">
        <f t="shared" si="126"/>
        <v>#DIV/0!</v>
      </c>
      <c r="AB109" s="105">
        <v>1</v>
      </c>
      <c r="AC109" s="106"/>
      <c r="AD109" s="106"/>
      <c r="AE109" s="101" t="e">
        <f t="shared" si="127"/>
        <v>#DIV/0!</v>
      </c>
      <c r="AF109" s="107"/>
      <c r="AG109" s="108" t="e">
        <f>AG116</f>
        <v>#DIV/0!</v>
      </c>
      <c r="AH109" s="108" t="e">
        <f>AH116</f>
        <v>#DIV/0!</v>
      </c>
      <c r="AI109" s="40" t="e">
        <f t="shared" si="128"/>
        <v>#DIV/0!</v>
      </c>
      <c r="AJ109" s="109" t="e">
        <f t="shared" si="129"/>
        <v>#DIV/0!</v>
      </c>
      <c r="AK109" s="110" t="e">
        <f>AJ109/AJ116</f>
        <v>#DIV/0!</v>
      </c>
      <c r="AL109" s="42" t="e">
        <f t="shared" si="130"/>
        <v>#DIV/0!</v>
      </c>
      <c r="AM109" s="42" t="e">
        <f t="shared" si="131"/>
        <v>#DIV/0!</v>
      </c>
      <c r="AN109" s="40" t="e">
        <f t="shared" si="132"/>
        <v>#DIV/0!</v>
      </c>
      <c r="AO109" s="43" t="e">
        <f t="shared" si="133"/>
        <v>#DIV/0!</v>
      </c>
      <c r="AP109" s="40" t="e">
        <f t="shared" si="134"/>
        <v>#DIV/0!</v>
      </c>
      <c r="AQ109" s="37">
        <f t="shared" si="135"/>
        <v>1.9599639845400536</v>
      </c>
      <c r="AR109" s="38" t="e">
        <f t="shared" si="136"/>
        <v>#DIV/0!</v>
      </c>
      <c r="AS109" s="38" t="e">
        <f t="shared" si="137"/>
        <v>#DIV/0!</v>
      </c>
      <c r="AT109" s="44" t="e">
        <f t="shared" si="138"/>
        <v>#DIV/0!</v>
      </c>
      <c r="AU109" s="44" t="e">
        <f t="shared" si="138"/>
        <v>#DIV/0!</v>
      </c>
      <c r="AV109" s="27"/>
      <c r="AX109" s="45"/>
      <c r="AY109" s="45">
        <v>1</v>
      </c>
    </row>
    <row r="110" spans="1:62" hidden="1">
      <c r="B110" s="32" t="s">
        <v>58</v>
      </c>
      <c r="C110" s="33"/>
      <c r="D110" s="34">
        <f t="shared" si="112"/>
        <v>0</v>
      </c>
      <c r="E110" s="35"/>
      <c r="F110" s="33"/>
      <c r="G110" s="34">
        <f t="shared" si="113"/>
        <v>0</v>
      </c>
      <c r="H110" s="35"/>
      <c r="I110" s="36"/>
      <c r="K110" s="40" t="e">
        <f t="shared" si="114"/>
        <v>#DIV/0!</v>
      </c>
      <c r="L110" s="100" t="e">
        <f t="shared" si="115"/>
        <v>#DIV/0!</v>
      </c>
      <c r="M110" s="101" t="e">
        <f t="shared" si="116"/>
        <v>#DIV/0!</v>
      </c>
      <c r="N110" s="102" t="e">
        <f t="shared" si="117"/>
        <v>#DIV/0!</v>
      </c>
      <c r="O110" s="102" t="e">
        <f t="shared" si="118"/>
        <v>#DIV/0!</v>
      </c>
      <c r="P110" s="102" t="e">
        <f t="shared" si="119"/>
        <v>#DIV/0!</v>
      </c>
      <c r="Q110" s="121" t="e">
        <f t="shared" si="120"/>
        <v>#DIV/0!</v>
      </c>
      <c r="R110" s="102" t="e">
        <f t="shared" si="121"/>
        <v>#DIV/0!</v>
      </c>
      <c r="S110" s="37">
        <f t="shared" si="122"/>
        <v>1.9599639845400536</v>
      </c>
      <c r="T110" s="38" t="e">
        <f t="shared" si="123"/>
        <v>#DIV/0!</v>
      </c>
      <c r="U110" s="38" t="e">
        <f t="shared" si="124"/>
        <v>#DIV/0!</v>
      </c>
      <c r="V110" s="39" t="e">
        <f t="shared" si="125"/>
        <v>#DIV/0!</v>
      </c>
      <c r="W110" s="40" t="e">
        <f t="shared" si="125"/>
        <v>#DIV/0!</v>
      </c>
      <c r="X110" s="41"/>
      <c r="Z110" s="104" t="e">
        <f>(N110-P116)^2</f>
        <v>#DIV/0!</v>
      </c>
      <c r="AA110" s="40" t="e">
        <f t="shared" si="126"/>
        <v>#DIV/0!</v>
      </c>
      <c r="AB110" s="105">
        <v>1</v>
      </c>
      <c r="AC110" s="106"/>
      <c r="AD110" s="106"/>
      <c r="AE110" s="101" t="e">
        <f t="shared" si="127"/>
        <v>#DIV/0!</v>
      </c>
      <c r="AF110" s="107"/>
      <c r="AG110" s="108" t="e">
        <f>AG116</f>
        <v>#DIV/0!</v>
      </c>
      <c r="AH110" s="108" t="e">
        <f>AH116</f>
        <v>#DIV/0!</v>
      </c>
      <c r="AI110" s="40" t="e">
        <f t="shared" si="128"/>
        <v>#DIV/0!</v>
      </c>
      <c r="AJ110" s="109" t="e">
        <f t="shared" si="129"/>
        <v>#DIV/0!</v>
      </c>
      <c r="AK110" s="110" t="e">
        <f>AJ110/AJ116</f>
        <v>#DIV/0!</v>
      </c>
      <c r="AL110" s="42" t="e">
        <f t="shared" si="130"/>
        <v>#DIV/0!</v>
      </c>
      <c r="AM110" s="42" t="e">
        <f t="shared" si="131"/>
        <v>#DIV/0!</v>
      </c>
      <c r="AN110" s="40" t="e">
        <f t="shared" si="132"/>
        <v>#DIV/0!</v>
      </c>
      <c r="AO110" s="43" t="e">
        <f t="shared" si="133"/>
        <v>#DIV/0!</v>
      </c>
      <c r="AP110" s="40" t="e">
        <f t="shared" si="134"/>
        <v>#DIV/0!</v>
      </c>
      <c r="AQ110" s="37">
        <f t="shared" si="135"/>
        <v>1.9599639845400536</v>
      </c>
      <c r="AR110" s="38" t="e">
        <f t="shared" si="136"/>
        <v>#DIV/0!</v>
      </c>
      <c r="AS110" s="38" t="e">
        <f t="shared" si="137"/>
        <v>#DIV/0!</v>
      </c>
      <c r="AT110" s="44" t="e">
        <f t="shared" si="138"/>
        <v>#DIV/0!</v>
      </c>
      <c r="AU110" s="44" t="e">
        <f t="shared" si="138"/>
        <v>#DIV/0!</v>
      </c>
      <c r="AV110" s="27"/>
      <c r="AX110" s="45"/>
      <c r="AY110" s="45">
        <v>1</v>
      </c>
    </row>
    <row r="111" spans="1:62" hidden="1">
      <c r="B111" s="32" t="s">
        <v>59</v>
      </c>
      <c r="C111" s="33"/>
      <c r="D111" s="34">
        <f t="shared" si="112"/>
        <v>0</v>
      </c>
      <c r="E111" s="35"/>
      <c r="F111" s="33"/>
      <c r="G111" s="34">
        <f t="shared" si="113"/>
        <v>0</v>
      </c>
      <c r="H111" s="35"/>
      <c r="I111" s="36"/>
      <c r="K111" s="40" t="e">
        <f t="shared" si="114"/>
        <v>#DIV/0!</v>
      </c>
      <c r="L111" s="100" t="e">
        <f t="shared" si="115"/>
        <v>#DIV/0!</v>
      </c>
      <c r="M111" s="101" t="e">
        <f t="shared" si="116"/>
        <v>#DIV/0!</v>
      </c>
      <c r="N111" s="102" t="e">
        <f t="shared" si="117"/>
        <v>#DIV/0!</v>
      </c>
      <c r="O111" s="102" t="e">
        <f t="shared" si="118"/>
        <v>#DIV/0!</v>
      </c>
      <c r="P111" s="102" t="e">
        <f t="shared" si="119"/>
        <v>#DIV/0!</v>
      </c>
      <c r="Q111" s="121" t="e">
        <f t="shared" si="120"/>
        <v>#DIV/0!</v>
      </c>
      <c r="R111" s="102" t="e">
        <f t="shared" si="121"/>
        <v>#DIV/0!</v>
      </c>
      <c r="S111" s="37">
        <f t="shared" si="122"/>
        <v>1.9599639845400536</v>
      </c>
      <c r="T111" s="38" t="e">
        <f t="shared" si="123"/>
        <v>#DIV/0!</v>
      </c>
      <c r="U111" s="38" t="e">
        <f t="shared" si="124"/>
        <v>#DIV/0!</v>
      </c>
      <c r="V111" s="39" t="e">
        <f t="shared" si="125"/>
        <v>#DIV/0!</v>
      </c>
      <c r="W111" s="40" t="e">
        <f t="shared" si="125"/>
        <v>#DIV/0!</v>
      </c>
      <c r="X111" s="41"/>
      <c r="Z111" s="104" t="e">
        <f>(N111-P116)^2</f>
        <v>#DIV/0!</v>
      </c>
      <c r="AA111" s="40" t="e">
        <f t="shared" si="126"/>
        <v>#DIV/0!</v>
      </c>
      <c r="AB111" s="105">
        <v>1</v>
      </c>
      <c r="AC111" s="106"/>
      <c r="AD111" s="106"/>
      <c r="AE111" s="101" t="e">
        <f t="shared" si="127"/>
        <v>#DIV/0!</v>
      </c>
      <c r="AF111" s="107"/>
      <c r="AG111" s="108" t="e">
        <f>AG116</f>
        <v>#DIV/0!</v>
      </c>
      <c r="AH111" s="108" t="e">
        <f>AH116</f>
        <v>#DIV/0!</v>
      </c>
      <c r="AI111" s="40" t="e">
        <f t="shared" si="128"/>
        <v>#DIV/0!</v>
      </c>
      <c r="AJ111" s="109" t="e">
        <f t="shared" si="129"/>
        <v>#DIV/0!</v>
      </c>
      <c r="AK111" s="110" t="e">
        <f>AJ111/AJ116</f>
        <v>#DIV/0!</v>
      </c>
      <c r="AL111" s="42" t="e">
        <f t="shared" si="130"/>
        <v>#DIV/0!</v>
      </c>
      <c r="AM111" s="42" t="e">
        <f t="shared" si="131"/>
        <v>#DIV/0!</v>
      </c>
      <c r="AN111" s="40" t="e">
        <f t="shared" si="132"/>
        <v>#DIV/0!</v>
      </c>
      <c r="AO111" s="43" t="e">
        <f t="shared" si="133"/>
        <v>#DIV/0!</v>
      </c>
      <c r="AP111" s="40" t="e">
        <f t="shared" si="134"/>
        <v>#DIV/0!</v>
      </c>
      <c r="AQ111" s="37">
        <f t="shared" si="135"/>
        <v>1.9599639845400536</v>
      </c>
      <c r="AR111" s="38" t="e">
        <f t="shared" si="136"/>
        <v>#DIV/0!</v>
      </c>
      <c r="AS111" s="38" t="e">
        <f t="shared" si="137"/>
        <v>#DIV/0!</v>
      </c>
      <c r="AT111" s="44" t="e">
        <f t="shared" si="138"/>
        <v>#DIV/0!</v>
      </c>
      <c r="AU111" s="44" t="e">
        <f t="shared" si="138"/>
        <v>#DIV/0!</v>
      </c>
      <c r="AV111" s="27"/>
      <c r="AX111" s="45"/>
      <c r="AY111" s="45">
        <v>1</v>
      </c>
    </row>
    <row r="112" spans="1:62" hidden="1">
      <c r="B112" s="32" t="s">
        <v>60</v>
      </c>
      <c r="C112" s="33"/>
      <c r="D112" s="34">
        <f t="shared" si="112"/>
        <v>0</v>
      </c>
      <c r="E112" s="35"/>
      <c r="F112" s="33"/>
      <c r="G112" s="34">
        <f t="shared" si="113"/>
        <v>0</v>
      </c>
      <c r="H112" s="35"/>
      <c r="I112" s="36"/>
      <c r="K112" s="40" t="e">
        <f t="shared" si="114"/>
        <v>#DIV/0!</v>
      </c>
      <c r="L112" s="100" t="e">
        <f t="shared" si="115"/>
        <v>#DIV/0!</v>
      </c>
      <c r="M112" s="101" t="e">
        <f t="shared" si="116"/>
        <v>#DIV/0!</v>
      </c>
      <c r="N112" s="102" t="e">
        <f t="shared" si="117"/>
        <v>#DIV/0!</v>
      </c>
      <c r="O112" s="102" t="e">
        <f t="shared" si="118"/>
        <v>#DIV/0!</v>
      </c>
      <c r="P112" s="102" t="e">
        <f t="shared" si="119"/>
        <v>#DIV/0!</v>
      </c>
      <c r="Q112" s="121" t="e">
        <f t="shared" si="120"/>
        <v>#DIV/0!</v>
      </c>
      <c r="R112" s="102" t="e">
        <f t="shared" si="121"/>
        <v>#DIV/0!</v>
      </c>
      <c r="S112" s="37">
        <f t="shared" si="122"/>
        <v>1.9599639845400536</v>
      </c>
      <c r="T112" s="38" t="e">
        <f t="shared" si="123"/>
        <v>#DIV/0!</v>
      </c>
      <c r="U112" s="38" t="e">
        <f t="shared" si="124"/>
        <v>#DIV/0!</v>
      </c>
      <c r="V112" s="39" t="e">
        <f t="shared" si="125"/>
        <v>#DIV/0!</v>
      </c>
      <c r="W112" s="40" t="e">
        <f t="shared" si="125"/>
        <v>#DIV/0!</v>
      </c>
      <c r="X112" s="41"/>
      <c r="Z112" s="104" t="e">
        <f>(N112-P116)^2</f>
        <v>#DIV/0!</v>
      </c>
      <c r="AA112" s="40" t="e">
        <f t="shared" si="126"/>
        <v>#DIV/0!</v>
      </c>
      <c r="AB112" s="105">
        <v>1</v>
      </c>
      <c r="AC112" s="106"/>
      <c r="AD112" s="106"/>
      <c r="AE112" s="101" t="e">
        <f t="shared" si="127"/>
        <v>#DIV/0!</v>
      </c>
      <c r="AF112" s="107"/>
      <c r="AG112" s="108" t="e">
        <f>AG116</f>
        <v>#DIV/0!</v>
      </c>
      <c r="AH112" s="108" t="e">
        <f>AH116</f>
        <v>#DIV/0!</v>
      </c>
      <c r="AI112" s="40" t="e">
        <f t="shared" si="128"/>
        <v>#DIV/0!</v>
      </c>
      <c r="AJ112" s="109" t="e">
        <f t="shared" si="129"/>
        <v>#DIV/0!</v>
      </c>
      <c r="AK112" s="110" t="e">
        <f>AJ112/AJ116</f>
        <v>#DIV/0!</v>
      </c>
      <c r="AL112" s="42" t="e">
        <f t="shared" si="130"/>
        <v>#DIV/0!</v>
      </c>
      <c r="AM112" s="42" t="e">
        <f t="shared" si="131"/>
        <v>#DIV/0!</v>
      </c>
      <c r="AN112" s="40" t="e">
        <f t="shared" si="132"/>
        <v>#DIV/0!</v>
      </c>
      <c r="AO112" s="43" t="e">
        <f t="shared" si="133"/>
        <v>#DIV/0!</v>
      </c>
      <c r="AP112" s="40" t="e">
        <f t="shared" si="134"/>
        <v>#DIV/0!</v>
      </c>
      <c r="AQ112" s="37">
        <f t="shared" si="135"/>
        <v>1.9599639845400536</v>
      </c>
      <c r="AR112" s="38" t="e">
        <f t="shared" si="136"/>
        <v>#DIV/0!</v>
      </c>
      <c r="AS112" s="38" t="e">
        <f t="shared" si="137"/>
        <v>#DIV/0!</v>
      </c>
      <c r="AT112" s="44" t="e">
        <f t="shared" si="138"/>
        <v>#DIV/0!</v>
      </c>
      <c r="AU112" s="44" t="e">
        <f t="shared" si="138"/>
        <v>#DIV/0!</v>
      </c>
      <c r="AV112" s="27"/>
      <c r="AX112" s="45"/>
      <c r="AY112" s="45">
        <v>1</v>
      </c>
    </row>
    <row r="113" spans="1:232" hidden="1">
      <c r="B113" s="32" t="s">
        <v>61</v>
      </c>
      <c r="C113" s="33"/>
      <c r="D113" s="34">
        <f t="shared" si="112"/>
        <v>0</v>
      </c>
      <c r="E113" s="35"/>
      <c r="F113" s="33"/>
      <c r="G113" s="34">
        <f t="shared" si="113"/>
        <v>0</v>
      </c>
      <c r="H113" s="35"/>
      <c r="I113" s="36"/>
      <c r="K113" s="40" t="e">
        <f t="shared" si="114"/>
        <v>#DIV/0!</v>
      </c>
      <c r="L113" s="100" t="e">
        <f t="shared" si="115"/>
        <v>#DIV/0!</v>
      </c>
      <c r="M113" s="101" t="e">
        <f t="shared" si="116"/>
        <v>#DIV/0!</v>
      </c>
      <c r="N113" s="102" t="e">
        <f t="shared" si="117"/>
        <v>#DIV/0!</v>
      </c>
      <c r="O113" s="102" t="e">
        <f t="shared" si="118"/>
        <v>#DIV/0!</v>
      </c>
      <c r="P113" s="102" t="e">
        <f t="shared" si="119"/>
        <v>#DIV/0!</v>
      </c>
      <c r="Q113" s="121" t="e">
        <f t="shared" si="120"/>
        <v>#DIV/0!</v>
      </c>
      <c r="R113" s="102" t="e">
        <f t="shared" si="121"/>
        <v>#DIV/0!</v>
      </c>
      <c r="S113" s="37">
        <f t="shared" si="122"/>
        <v>1.9599639845400536</v>
      </c>
      <c r="T113" s="38" t="e">
        <f t="shared" si="123"/>
        <v>#DIV/0!</v>
      </c>
      <c r="U113" s="38" t="e">
        <f t="shared" si="124"/>
        <v>#DIV/0!</v>
      </c>
      <c r="V113" s="39" t="e">
        <f t="shared" si="125"/>
        <v>#DIV/0!</v>
      </c>
      <c r="W113" s="40" t="e">
        <f t="shared" si="125"/>
        <v>#DIV/0!</v>
      </c>
      <c r="X113" s="41"/>
      <c r="Z113" s="104" t="e">
        <f>(N113-P116)^2</f>
        <v>#DIV/0!</v>
      </c>
      <c r="AA113" s="40" t="e">
        <f t="shared" si="126"/>
        <v>#DIV/0!</v>
      </c>
      <c r="AB113" s="105">
        <v>1</v>
      </c>
      <c r="AC113" s="106"/>
      <c r="AD113" s="106"/>
      <c r="AE113" s="101" t="e">
        <f t="shared" si="127"/>
        <v>#DIV/0!</v>
      </c>
      <c r="AF113" s="107"/>
      <c r="AG113" s="108" t="e">
        <f>AG116</f>
        <v>#DIV/0!</v>
      </c>
      <c r="AH113" s="108" t="e">
        <f>AH116</f>
        <v>#DIV/0!</v>
      </c>
      <c r="AI113" s="40" t="e">
        <f t="shared" si="128"/>
        <v>#DIV/0!</v>
      </c>
      <c r="AJ113" s="109" t="e">
        <f t="shared" si="129"/>
        <v>#DIV/0!</v>
      </c>
      <c r="AK113" s="110" t="e">
        <f>AJ113/AJ116</f>
        <v>#DIV/0!</v>
      </c>
      <c r="AL113" s="42" t="e">
        <f t="shared" si="130"/>
        <v>#DIV/0!</v>
      </c>
      <c r="AM113" s="42" t="e">
        <f t="shared" si="131"/>
        <v>#DIV/0!</v>
      </c>
      <c r="AN113" s="40" t="e">
        <f t="shared" si="132"/>
        <v>#DIV/0!</v>
      </c>
      <c r="AO113" s="43" t="e">
        <f t="shared" si="133"/>
        <v>#DIV/0!</v>
      </c>
      <c r="AP113" s="40" t="e">
        <f t="shared" si="134"/>
        <v>#DIV/0!</v>
      </c>
      <c r="AQ113" s="37">
        <f t="shared" si="135"/>
        <v>1.9599639845400536</v>
      </c>
      <c r="AR113" s="38" t="e">
        <f t="shared" si="136"/>
        <v>#DIV/0!</v>
      </c>
      <c r="AS113" s="38" t="e">
        <f t="shared" si="137"/>
        <v>#DIV/0!</v>
      </c>
      <c r="AT113" s="44" t="e">
        <f t="shared" si="138"/>
        <v>#DIV/0!</v>
      </c>
      <c r="AU113" s="44" t="e">
        <f t="shared" si="138"/>
        <v>#DIV/0!</v>
      </c>
      <c r="AV113" s="27"/>
      <c r="AX113" s="45"/>
      <c r="AY113" s="45">
        <v>1</v>
      </c>
    </row>
    <row r="114" spans="1:232" hidden="1">
      <c r="B114" s="32" t="s">
        <v>62</v>
      </c>
      <c r="C114" s="33"/>
      <c r="D114" s="34">
        <f t="shared" si="112"/>
        <v>0</v>
      </c>
      <c r="E114" s="35"/>
      <c r="F114" s="33"/>
      <c r="G114" s="34">
        <f t="shared" si="113"/>
        <v>0</v>
      </c>
      <c r="H114" s="35"/>
      <c r="I114" s="36"/>
      <c r="K114" s="40" t="e">
        <f t="shared" si="114"/>
        <v>#DIV/0!</v>
      </c>
      <c r="L114" s="100" t="e">
        <f t="shared" si="115"/>
        <v>#DIV/0!</v>
      </c>
      <c r="M114" s="101" t="e">
        <f t="shared" si="116"/>
        <v>#DIV/0!</v>
      </c>
      <c r="N114" s="102" t="e">
        <f t="shared" si="117"/>
        <v>#DIV/0!</v>
      </c>
      <c r="O114" s="102" t="e">
        <f t="shared" si="118"/>
        <v>#DIV/0!</v>
      </c>
      <c r="P114" s="102" t="e">
        <f t="shared" si="119"/>
        <v>#DIV/0!</v>
      </c>
      <c r="Q114" s="121" t="e">
        <f t="shared" si="120"/>
        <v>#DIV/0!</v>
      </c>
      <c r="R114" s="102" t="e">
        <f t="shared" si="121"/>
        <v>#DIV/0!</v>
      </c>
      <c r="S114" s="37">
        <f t="shared" si="122"/>
        <v>1.9599639845400536</v>
      </c>
      <c r="T114" s="38" t="e">
        <f t="shared" si="123"/>
        <v>#DIV/0!</v>
      </c>
      <c r="U114" s="38" t="e">
        <f t="shared" si="124"/>
        <v>#DIV/0!</v>
      </c>
      <c r="V114" s="39" t="e">
        <f t="shared" si="125"/>
        <v>#DIV/0!</v>
      </c>
      <c r="W114" s="40" t="e">
        <f t="shared" si="125"/>
        <v>#DIV/0!</v>
      </c>
      <c r="X114" s="41"/>
      <c r="Z114" s="104" t="e">
        <f>(N114-P116)^2</f>
        <v>#DIV/0!</v>
      </c>
      <c r="AA114" s="40" t="e">
        <f t="shared" si="126"/>
        <v>#DIV/0!</v>
      </c>
      <c r="AB114" s="105">
        <v>1</v>
      </c>
      <c r="AC114" s="106"/>
      <c r="AD114" s="106"/>
      <c r="AE114" s="101" t="e">
        <f t="shared" si="127"/>
        <v>#DIV/0!</v>
      </c>
      <c r="AF114" s="107"/>
      <c r="AG114" s="108" t="e">
        <f>AG116</f>
        <v>#DIV/0!</v>
      </c>
      <c r="AH114" s="108" t="e">
        <f>AH116</f>
        <v>#DIV/0!</v>
      </c>
      <c r="AI114" s="40" t="e">
        <f t="shared" si="128"/>
        <v>#DIV/0!</v>
      </c>
      <c r="AJ114" s="109" t="e">
        <f t="shared" si="129"/>
        <v>#DIV/0!</v>
      </c>
      <c r="AK114" s="110" t="e">
        <f>AJ114/AJ116</f>
        <v>#DIV/0!</v>
      </c>
      <c r="AL114" s="42" t="e">
        <f t="shared" si="130"/>
        <v>#DIV/0!</v>
      </c>
      <c r="AM114" s="42" t="e">
        <f t="shared" si="131"/>
        <v>#DIV/0!</v>
      </c>
      <c r="AN114" s="40" t="e">
        <f t="shared" si="132"/>
        <v>#DIV/0!</v>
      </c>
      <c r="AO114" s="43" t="e">
        <f t="shared" si="133"/>
        <v>#DIV/0!</v>
      </c>
      <c r="AP114" s="40" t="e">
        <f t="shared" si="134"/>
        <v>#DIV/0!</v>
      </c>
      <c r="AQ114" s="37">
        <f t="shared" si="135"/>
        <v>1.9599639845400536</v>
      </c>
      <c r="AR114" s="38" t="e">
        <f t="shared" si="136"/>
        <v>#DIV/0!</v>
      </c>
      <c r="AS114" s="38" t="e">
        <f t="shared" si="137"/>
        <v>#DIV/0!</v>
      </c>
      <c r="AT114" s="44" t="e">
        <f t="shared" si="138"/>
        <v>#DIV/0!</v>
      </c>
      <c r="AU114" s="44" t="e">
        <f t="shared" si="138"/>
        <v>#DIV/0!</v>
      </c>
      <c r="AV114" s="27"/>
      <c r="AX114" s="45"/>
      <c r="AY114" s="45">
        <v>1</v>
      </c>
    </row>
    <row r="115" spans="1:232" hidden="1">
      <c r="B115" s="32" t="s">
        <v>63</v>
      </c>
      <c r="C115" s="33"/>
      <c r="D115" s="34">
        <f t="shared" si="112"/>
        <v>0</v>
      </c>
      <c r="E115" s="35"/>
      <c r="F115" s="33"/>
      <c r="G115" s="34">
        <f t="shared" si="113"/>
        <v>0</v>
      </c>
      <c r="H115" s="35"/>
      <c r="I115" s="36"/>
      <c r="K115" s="40" t="e">
        <f t="shared" si="114"/>
        <v>#DIV/0!</v>
      </c>
      <c r="L115" s="100" t="e">
        <f>(D115/(C115*E115)+(G115/(F115*H115)))</f>
        <v>#DIV/0!</v>
      </c>
      <c r="M115" s="101" t="e">
        <f t="shared" si="116"/>
        <v>#DIV/0!</v>
      </c>
      <c r="N115" s="102" t="e">
        <f t="shared" si="117"/>
        <v>#DIV/0!</v>
      </c>
      <c r="O115" s="102" t="e">
        <f t="shared" si="118"/>
        <v>#DIV/0!</v>
      </c>
      <c r="P115" s="102" t="e">
        <f t="shared" si="119"/>
        <v>#DIV/0!</v>
      </c>
      <c r="Q115" s="121" t="e">
        <f t="shared" si="120"/>
        <v>#DIV/0!</v>
      </c>
      <c r="R115" s="102" t="e">
        <f t="shared" si="121"/>
        <v>#DIV/0!</v>
      </c>
      <c r="S115" s="37">
        <f t="shared" si="122"/>
        <v>1.9599639845400536</v>
      </c>
      <c r="T115" s="38" t="e">
        <f t="shared" si="123"/>
        <v>#DIV/0!</v>
      </c>
      <c r="U115" s="38" t="e">
        <f t="shared" si="124"/>
        <v>#DIV/0!</v>
      </c>
      <c r="V115" s="39" t="e">
        <f t="shared" si="125"/>
        <v>#DIV/0!</v>
      </c>
      <c r="W115" s="40" t="e">
        <f t="shared" si="125"/>
        <v>#DIV/0!</v>
      </c>
      <c r="X115" s="41"/>
      <c r="Z115" s="104" t="e">
        <f>(N115-P116)^2</f>
        <v>#DIV/0!</v>
      </c>
      <c r="AA115" s="40" t="e">
        <f t="shared" si="126"/>
        <v>#DIV/0!</v>
      </c>
      <c r="AB115" s="105">
        <v>1</v>
      </c>
      <c r="AC115" s="106"/>
      <c r="AD115" s="106"/>
      <c r="AE115" s="101" t="e">
        <f t="shared" si="127"/>
        <v>#DIV/0!</v>
      </c>
      <c r="AF115" s="107"/>
      <c r="AG115" s="108" t="e">
        <f>AG116</f>
        <v>#DIV/0!</v>
      </c>
      <c r="AH115" s="108" t="e">
        <f>AH116</f>
        <v>#DIV/0!</v>
      </c>
      <c r="AI115" s="40" t="e">
        <f t="shared" si="128"/>
        <v>#DIV/0!</v>
      </c>
      <c r="AJ115" s="109" t="e">
        <f t="shared" si="129"/>
        <v>#DIV/0!</v>
      </c>
      <c r="AK115" s="110" t="e">
        <f>AJ115/AJ116</f>
        <v>#DIV/0!</v>
      </c>
      <c r="AL115" s="42" t="e">
        <f t="shared" si="130"/>
        <v>#DIV/0!</v>
      </c>
      <c r="AM115" s="42" t="e">
        <f t="shared" si="131"/>
        <v>#DIV/0!</v>
      </c>
      <c r="AN115" s="40" t="e">
        <f t="shared" si="132"/>
        <v>#DIV/0!</v>
      </c>
      <c r="AO115" s="43" t="e">
        <f t="shared" si="133"/>
        <v>#DIV/0!</v>
      </c>
      <c r="AP115" s="40" t="e">
        <f t="shared" si="134"/>
        <v>#DIV/0!</v>
      </c>
      <c r="AQ115" s="37">
        <f t="shared" si="135"/>
        <v>1.9599639845400536</v>
      </c>
      <c r="AR115" s="38" t="e">
        <f t="shared" si="136"/>
        <v>#DIV/0!</v>
      </c>
      <c r="AS115" s="38" t="e">
        <f t="shared" si="137"/>
        <v>#DIV/0!</v>
      </c>
      <c r="AT115" s="44" t="e">
        <f t="shared" si="138"/>
        <v>#DIV/0!</v>
      </c>
      <c r="AU115" s="44" t="e">
        <f t="shared" si="138"/>
        <v>#DIV/0!</v>
      </c>
      <c r="AV115" s="27"/>
      <c r="AX115" s="45"/>
      <c r="AY115" s="45">
        <v>1</v>
      </c>
    </row>
    <row r="116" spans="1:232" hidden="1">
      <c r="B116" s="46">
        <f>COUNT(D102:D115)</f>
        <v>14</v>
      </c>
      <c r="C116" s="47">
        <f t="shared" ref="C116:H116" si="139">SUM(C102:C115)</f>
        <v>0</v>
      </c>
      <c r="D116" s="47">
        <f t="shared" si="139"/>
        <v>0</v>
      </c>
      <c r="E116" s="47">
        <f t="shared" si="139"/>
        <v>0</v>
      </c>
      <c r="F116" s="47">
        <f t="shared" si="139"/>
        <v>0</v>
      </c>
      <c r="G116" s="47">
        <f t="shared" si="139"/>
        <v>0</v>
      </c>
      <c r="H116" s="47">
        <f t="shared" si="139"/>
        <v>0</v>
      </c>
      <c r="I116" s="48"/>
      <c r="K116" s="61"/>
      <c r="L116" s="123"/>
      <c r="M116" s="49" t="e">
        <f>SUM(M102:M115)</f>
        <v>#DIV/0!</v>
      </c>
      <c r="N116" s="50"/>
      <c r="O116" s="51" t="e">
        <f>SUM(O102:O115)</f>
        <v>#DIV/0!</v>
      </c>
      <c r="P116" s="52" t="e">
        <f>O116/M116</f>
        <v>#DIV/0!</v>
      </c>
      <c r="Q116" s="51" t="e">
        <f>EXP(P116)</f>
        <v>#DIV/0!</v>
      </c>
      <c r="R116" s="51" t="e">
        <f>SQRT(1/M116)</f>
        <v>#DIV/0!</v>
      </c>
      <c r="S116" s="37">
        <f t="shared" si="122"/>
        <v>1.9599639845400536</v>
      </c>
      <c r="T116" s="53" t="e">
        <f>P116-(R116*S116)</f>
        <v>#DIV/0!</v>
      </c>
      <c r="U116" s="53" t="e">
        <f>P116+(R116*S116)</f>
        <v>#DIV/0!</v>
      </c>
      <c r="V116" s="112" t="e">
        <f>EXP(T116)</f>
        <v>#DIV/0!</v>
      </c>
      <c r="W116" s="61" t="e">
        <f>EXP(U116)</f>
        <v>#DIV/0!</v>
      </c>
      <c r="X116" s="54"/>
      <c r="Y116" s="54"/>
      <c r="Z116" s="55"/>
      <c r="AA116" s="56" t="e">
        <f>SUM(AA102:AA115)</f>
        <v>#DIV/0!</v>
      </c>
      <c r="AB116" s="57">
        <f>SUM(AB102:AB115)</f>
        <v>14</v>
      </c>
      <c r="AC116" s="58" t="e">
        <f>AA116-(AB116-1)</f>
        <v>#DIV/0!</v>
      </c>
      <c r="AD116" s="49" t="e">
        <f>M116</f>
        <v>#DIV/0!</v>
      </c>
      <c r="AE116" s="49" t="e">
        <f>SUM(AE102:AE115)</f>
        <v>#DIV/0!</v>
      </c>
      <c r="AF116" s="59" t="e">
        <f>AE116/AD116</f>
        <v>#DIV/0!</v>
      </c>
      <c r="AG116" s="113" t="e">
        <f>AC116/(AD116-AF116)</f>
        <v>#DIV/0!</v>
      </c>
      <c r="AH116" s="113" t="e">
        <f>IF(AA116&lt;AB116-1,"0",AG116)</f>
        <v>#DIV/0!</v>
      </c>
      <c r="AI116" s="55"/>
      <c r="AJ116" s="49" t="e">
        <f>SUM(AJ102:AJ115)</f>
        <v>#DIV/0!</v>
      </c>
      <c r="AK116" s="114" t="e">
        <f>SUM(AK102:AK115)</f>
        <v>#DIV/0!</v>
      </c>
      <c r="AL116" s="58" t="e">
        <f>SUM(AL102:AL115)</f>
        <v>#DIV/0!</v>
      </c>
      <c r="AM116" s="58" t="e">
        <f>AL116/AJ116</f>
        <v>#DIV/0!</v>
      </c>
      <c r="AN116" s="61" t="e">
        <f>EXP(AM116)</f>
        <v>#DIV/0!</v>
      </c>
      <c r="AO116" s="60" t="e">
        <f>1/AJ116</f>
        <v>#DIV/0!</v>
      </c>
      <c r="AP116" s="61" t="e">
        <f>SQRT(AO116)</f>
        <v>#DIV/0!</v>
      </c>
      <c r="AQ116" s="37">
        <f t="shared" si="135"/>
        <v>1.9599639845400536</v>
      </c>
      <c r="AR116" s="53" t="e">
        <f>AM116-(AQ116*AP116)</f>
        <v>#DIV/0!</v>
      </c>
      <c r="AS116" s="53" t="e">
        <f>AM116+(1.96*AP116)</f>
        <v>#DIV/0!</v>
      </c>
      <c r="AT116" s="124" t="e">
        <f>EXP(AR116)</f>
        <v>#DIV/0!</v>
      </c>
      <c r="AU116" s="124" t="e">
        <f>EXP(AS116)</f>
        <v>#DIV/0!</v>
      </c>
      <c r="AV116" s="88"/>
      <c r="AW116" s="126"/>
      <c r="AX116" s="63" t="e">
        <f>AA116</f>
        <v>#DIV/0!</v>
      </c>
      <c r="AY116" s="46">
        <f>SUM(AY102:AY115)</f>
        <v>14</v>
      </c>
    </row>
    <row r="117" spans="1:232" ht="13.5" hidden="1" thickBot="1">
      <c r="B117" s="16"/>
      <c r="C117" s="64"/>
      <c r="D117" s="64"/>
      <c r="E117" s="64"/>
      <c r="F117" s="64"/>
      <c r="G117" s="64"/>
      <c r="H117" s="64"/>
      <c r="I117" s="65"/>
      <c r="J117" s="18"/>
      <c r="K117" s="18"/>
      <c r="L117" s="18"/>
      <c r="M117" s="18"/>
      <c r="N117" s="18"/>
      <c r="O117" s="18"/>
      <c r="P117" s="18"/>
      <c r="Q117" s="18"/>
      <c r="R117" s="66"/>
      <c r="S117" s="66"/>
      <c r="T117" s="66"/>
      <c r="U117" s="66"/>
      <c r="V117" s="66"/>
      <c r="W117" s="66"/>
      <c r="X117" s="66"/>
      <c r="Z117" s="18"/>
      <c r="AA117" s="18"/>
      <c r="AB117" s="67"/>
      <c r="AC117" s="68"/>
      <c r="AD117" s="68"/>
      <c r="AE117" s="68"/>
      <c r="AF117" s="70"/>
      <c r="AG117" s="70"/>
      <c r="AH117" s="70"/>
      <c r="AI117" s="70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71"/>
      <c r="AU117" s="71"/>
      <c r="AV117" s="71"/>
      <c r="AW117" s="18"/>
      <c r="AX117" s="72" t="s">
        <v>43</v>
      </c>
      <c r="AY117" s="18"/>
    </row>
    <row r="118" spans="1:232" ht="26.5" hidden="1" thickBot="1">
      <c r="B118" s="10"/>
      <c r="C118" s="73"/>
      <c r="D118" s="73"/>
      <c r="E118" s="73"/>
      <c r="F118" s="73"/>
      <c r="G118" s="73"/>
      <c r="H118" s="73"/>
      <c r="I118" s="74"/>
      <c r="J118" s="72"/>
      <c r="K118" s="72"/>
      <c r="L118" s="18"/>
      <c r="M118" s="18"/>
      <c r="N118" s="18"/>
      <c r="O118" s="18"/>
      <c r="P118" s="18"/>
      <c r="Q118" s="18"/>
      <c r="R118" s="75"/>
      <c r="S118" s="75"/>
      <c r="T118" s="75"/>
      <c r="U118" s="75"/>
      <c r="V118" s="75"/>
      <c r="W118" s="75"/>
      <c r="X118" s="75"/>
      <c r="Z118" s="18"/>
      <c r="AA118" s="18"/>
      <c r="AB118" s="18"/>
      <c r="AC118" s="18"/>
      <c r="AD118" s="18"/>
      <c r="AE118" s="18"/>
      <c r="AF118" s="18"/>
      <c r="AG118" s="18"/>
      <c r="AH118" s="18"/>
      <c r="AI118" s="76"/>
      <c r="AJ118" s="77"/>
      <c r="AK118" s="77"/>
      <c r="AL118" s="78"/>
      <c r="AM118" s="79"/>
      <c r="AN118" s="117"/>
      <c r="AO118" s="118" t="s">
        <v>44</v>
      </c>
      <c r="AP118" s="119">
        <f>TINV((1-$H$1),(AB116-2))</f>
        <v>2.178812829667228</v>
      </c>
      <c r="AQ118" s="18"/>
      <c r="AR118" s="80" t="s">
        <v>45</v>
      </c>
      <c r="AS118" s="120">
        <f>$H$1</f>
        <v>0.95</v>
      </c>
      <c r="AT118" s="44" t="e">
        <f>EXP(AM116-AP118*SQRT((1/AD116)+AH116))</f>
        <v>#DIV/0!</v>
      </c>
      <c r="AU118" s="44" t="e">
        <f>EXP(AM116+AP118*SQRT((1/AD116)+AH116))</f>
        <v>#DIV/0!</v>
      </c>
      <c r="AV118" s="27"/>
      <c r="AW118" s="18"/>
      <c r="AX118" s="81" t="e">
        <f>_xlfn.CHISQ.DIST.RT(AX116,AY116-1)</f>
        <v>#DIV/0!</v>
      </c>
      <c r="AY118" s="82" t="e">
        <f>IF(AX118&lt;0.05,"heterogeneidad","homogeneidad")</f>
        <v>#DIV/0!</v>
      </c>
    </row>
    <row r="119" spans="1:232" ht="14.5" hidden="1">
      <c r="A119" s="7"/>
      <c r="B119" s="72"/>
      <c r="C119" s="83"/>
      <c r="D119" s="83"/>
      <c r="E119" s="83"/>
      <c r="F119" s="83"/>
      <c r="G119" s="83"/>
      <c r="H119" s="83"/>
      <c r="I119" s="74"/>
      <c r="J119" s="72"/>
      <c r="K119" s="72"/>
      <c r="L119" s="18"/>
      <c r="M119" s="18"/>
      <c r="N119" s="18"/>
      <c r="O119" s="18"/>
      <c r="P119" s="18"/>
      <c r="Q119" s="18"/>
      <c r="R119" s="75"/>
      <c r="S119" s="75"/>
      <c r="T119" s="75"/>
      <c r="U119" s="75"/>
      <c r="V119" s="75"/>
      <c r="W119" s="75"/>
      <c r="X119" s="75"/>
      <c r="Z119" s="18"/>
      <c r="AA119" s="18"/>
      <c r="AB119" s="18"/>
      <c r="AC119" s="18"/>
      <c r="AD119" s="18"/>
      <c r="AE119" s="18"/>
      <c r="AF119" s="18"/>
      <c r="AG119" s="18"/>
      <c r="AH119" s="18"/>
      <c r="AI119" s="76"/>
      <c r="AJ119" s="77"/>
      <c r="AK119" s="77"/>
      <c r="AL119" s="78"/>
      <c r="AM119" s="79"/>
      <c r="AN119" s="84"/>
      <c r="AO119" s="85"/>
      <c r="AP119" s="22"/>
      <c r="AQ119" s="18"/>
      <c r="AR119" s="18"/>
      <c r="AS119" s="86"/>
      <c r="AT119" s="27"/>
      <c r="AU119" s="27"/>
      <c r="AV119" s="27"/>
      <c r="AW119" s="18"/>
      <c r="AX119" s="18"/>
      <c r="AY119" s="18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</row>
    <row r="120" spans="1:232" ht="13" hidden="1" customHeight="1">
      <c r="B120" s="16"/>
      <c r="C120" s="64"/>
      <c r="D120" s="64"/>
      <c r="E120" s="64"/>
      <c r="F120" s="64"/>
      <c r="G120" s="64"/>
      <c r="H120" s="64"/>
      <c r="I120" s="65"/>
      <c r="J120" s="133" t="s">
        <v>4</v>
      </c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5"/>
      <c r="X120" s="19"/>
      <c r="Y120" s="133" t="s">
        <v>5</v>
      </c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5"/>
      <c r="AV120" s="19"/>
      <c r="AW120" s="136" t="s">
        <v>48</v>
      </c>
      <c r="AX120" s="137"/>
      <c r="AY120" s="137"/>
    </row>
    <row r="121" spans="1:232" hidden="1">
      <c r="A121" s="89"/>
      <c r="B121" s="21" t="s">
        <v>6</v>
      </c>
      <c r="C121" s="132" t="s">
        <v>7</v>
      </c>
      <c r="D121" s="132"/>
      <c r="E121" s="132"/>
      <c r="F121" s="132" t="s">
        <v>8</v>
      </c>
      <c r="G121" s="132"/>
      <c r="H121" s="132"/>
      <c r="I121" s="22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3"/>
      <c r="AY121" s="23"/>
    </row>
    <row r="122" spans="1:232" ht="60" hidden="1">
      <c r="B122" s="25"/>
      <c r="C122" s="26" t="s">
        <v>9</v>
      </c>
      <c r="D122" s="26" t="s">
        <v>10</v>
      </c>
      <c r="E122" s="26" t="s">
        <v>11</v>
      </c>
      <c r="F122" s="26" t="s">
        <v>9</v>
      </c>
      <c r="G122" s="26" t="s">
        <v>10</v>
      </c>
      <c r="H122" s="26" t="s">
        <v>11</v>
      </c>
      <c r="I122" s="27"/>
      <c r="K122" s="28" t="s">
        <v>12</v>
      </c>
      <c r="L122" s="28" t="s">
        <v>13</v>
      </c>
      <c r="M122" s="28" t="s">
        <v>14</v>
      </c>
      <c r="N122" s="28" t="s">
        <v>15</v>
      </c>
      <c r="O122" s="28" t="s">
        <v>16</v>
      </c>
      <c r="P122" s="28" t="s">
        <v>17</v>
      </c>
      <c r="Q122" s="28" t="s">
        <v>18</v>
      </c>
      <c r="R122" s="28" t="s">
        <v>19</v>
      </c>
      <c r="S122" s="98" t="s">
        <v>3</v>
      </c>
      <c r="T122" s="28" t="s">
        <v>20</v>
      </c>
      <c r="U122" s="28" t="s">
        <v>21</v>
      </c>
      <c r="V122" s="28" t="s">
        <v>22</v>
      </c>
      <c r="W122" s="28" t="s">
        <v>22</v>
      </c>
      <c r="X122" s="29"/>
      <c r="Y122" s="30"/>
      <c r="Z122" s="98" t="s">
        <v>23</v>
      </c>
      <c r="AA122" s="28" t="s">
        <v>24</v>
      </c>
      <c r="AB122" s="98" t="s">
        <v>25</v>
      </c>
      <c r="AC122" s="98" t="s">
        <v>26</v>
      </c>
      <c r="AD122" s="98" t="s">
        <v>27</v>
      </c>
      <c r="AE122" s="28" t="s">
        <v>28</v>
      </c>
      <c r="AF122" s="28" t="s">
        <v>29</v>
      </c>
      <c r="AG122" s="99" t="s">
        <v>30</v>
      </c>
      <c r="AH122" s="99" t="s">
        <v>31</v>
      </c>
      <c r="AI122" s="98" t="s">
        <v>32</v>
      </c>
      <c r="AJ122" s="28" t="s">
        <v>33</v>
      </c>
      <c r="AK122" s="28" t="s">
        <v>34</v>
      </c>
      <c r="AL122" s="28" t="s">
        <v>35</v>
      </c>
      <c r="AM122" s="98" t="s">
        <v>36</v>
      </c>
      <c r="AN122" s="98" t="s">
        <v>37</v>
      </c>
      <c r="AO122" s="28" t="s">
        <v>38</v>
      </c>
      <c r="AP122" s="28" t="s">
        <v>39</v>
      </c>
      <c r="AQ122" s="98" t="s">
        <v>3</v>
      </c>
      <c r="AR122" s="28" t="s">
        <v>40</v>
      </c>
      <c r="AS122" s="28" t="s">
        <v>41</v>
      </c>
      <c r="AT122" s="28" t="s">
        <v>22</v>
      </c>
      <c r="AU122" s="28" t="s">
        <v>22</v>
      </c>
      <c r="AV122" s="29"/>
      <c r="AX122" s="31" t="s">
        <v>42</v>
      </c>
      <c r="AY122" s="31" t="s">
        <v>25</v>
      </c>
    </row>
    <row r="123" spans="1:232" hidden="1">
      <c r="B123" s="32" t="s">
        <v>50</v>
      </c>
      <c r="C123" s="33"/>
      <c r="D123" s="34">
        <f>E123-C123</f>
        <v>0</v>
      </c>
      <c r="E123" s="35"/>
      <c r="F123" s="33"/>
      <c r="G123" s="34">
        <f>H123-F123</f>
        <v>0</v>
      </c>
      <c r="H123" s="35"/>
      <c r="I123" s="36"/>
      <c r="K123" s="40" t="e">
        <f>(C123/E123)/(F123/H123)</f>
        <v>#DIV/0!</v>
      </c>
      <c r="L123" s="100" t="e">
        <f>(D123/(C123*E123)+(G123/(F123*H123)))</f>
        <v>#DIV/0!</v>
      </c>
      <c r="M123" s="101" t="e">
        <f>1/L123</f>
        <v>#DIV/0!</v>
      </c>
      <c r="N123" s="102" t="e">
        <f>LN(K123)</f>
        <v>#DIV/0!</v>
      </c>
      <c r="O123" s="102" t="e">
        <f>M123*N123</f>
        <v>#DIV/0!</v>
      </c>
      <c r="P123" s="102" t="e">
        <f>LN(K123)</f>
        <v>#DIV/0!</v>
      </c>
      <c r="Q123" s="121" t="e">
        <f>K123</f>
        <v>#DIV/0!</v>
      </c>
      <c r="R123" s="102" t="e">
        <f>SQRT(1/M123)</f>
        <v>#DIV/0!</v>
      </c>
      <c r="S123" s="37">
        <f>$H$2</f>
        <v>1.9599639845400536</v>
      </c>
      <c r="T123" s="38" t="e">
        <f>P123-(R123*S123)</f>
        <v>#DIV/0!</v>
      </c>
      <c r="U123" s="38" t="e">
        <f>P123+(R123*S123)</f>
        <v>#DIV/0!</v>
      </c>
      <c r="V123" s="39" t="e">
        <f>EXP(T123)</f>
        <v>#DIV/0!</v>
      </c>
      <c r="W123" s="40" t="e">
        <f>EXP(U123)</f>
        <v>#DIV/0!</v>
      </c>
      <c r="X123" s="41"/>
      <c r="Z123" s="104" t="e">
        <f>(N123-P136)^2</f>
        <v>#DIV/0!</v>
      </c>
      <c r="AA123" s="40" t="e">
        <f>M123*Z123</f>
        <v>#DIV/0!</v>
      </c>
      <c r="AB123" s="105">
        <v>1</v>
      </c>
      <c r="AC123" s="106"/>
      <c r="AD123" s="106"/>
      <c r="AE123" s="101" t="e">
        <f>M123^2</f>
        <v>#DIV/0!</v>
      </c>
      <c r="AF123" s="107"/>
      <c r="AG123" s="108" t="e">
        <f>AG136</f>
        <v>#DIV/0!</v>
      </c>
      <c r="AH123" s="108" t="e">
        <f>AH136</f>
        <v>#DIV/0!</v>
      </c>
      <c r="AI123" s="40" t="e">
        <f>1/M123</f>
        <v>#DIV/0!</v>
      </c>
      <c r="AJ123" s="109" t="e">
        <f>1/(AH123+AI123)</f>
        <v>#DIV/0!</v>
      </c>
      <c r="AK123" s="110" t="e">
        <f>AJ123/AJ136</f>
        <v>#DIV/0!</v>
      </c>
      <c r="AL123" s="42" t="e">
        <f>AJ123*N123</f>
        <v>#DIV/0!</v>
      </c>
      <c r="AM123" s="42" t="e">
        <f>AL123/AJ123</f>
        <v>#DIV/0!</v>
      </c>
      <c r="AN123" s="40" t="e">
        <f>EXP(AM123)</f>
        <v>#DIV/0!</v>
      </c>
      <c r="AO123" s="43" t="e">
        <f>1/AJ123</f>
        <v>#DIV/0!</v>
      </c>
      <c r="AP123" s="40" t="e">
        <f>SQRT(AO123)</f>
        <v>#DIV/0!</v>
      </c>
      <c r="AQ123" s="37">
        <f>$H$2</f>
        <v>1.9599639845400536</v>
      </c>
      <c r="AR123" s="38" t="e">
        <f>AM123-(AQ123*AP123)</f>
        <v>#DIV/0!</v>
      </c>
      <c r="AS123" s="38" t="e">
        <f>AM123+(1.96*AP123)</f>
        <v>#DIV/0!</v>
      </c>
      <c r="AT123" s="44" t="e">
        <f>EXP(AR123)</f>
        <v>#DIV/0!</v>
      </c>
      <c r="AU123" s="44" t="e">
        <f>EXP(AS123)</f>
        <v>#DIV/0!</v>
      </c>
      <c r="AV123" s="27"/>
      <c r="AX123" s="45"/>
      <c r="AY123" s="45">
        <v>1</v>
      </c>
    </row>
    <row r="124" spans="1:232" hidden="1">
      <c r="B124" s="32" t="s">
        <v>51</v>
      </c>
      <c r="C124" s="33"/>
      <c r="D124" s="34">
        <f t="shared" ref="D124:D135" si="140">E124-C124</f>
        <v>0</v>
      </c>
      <c r="E124" s="35"/>
      <c r="F124" s="33"/>
      <c r="G124" s="34">
        <f t="shared" ref="G124:G135" si="141">H124-F124</f>
        <v>0</v>
      </c>
      <c r="H124" s="35"/>
      <c r="I124" s="36"/>
      <c r="K124" s="40" t="e">
        <f t="shared" ref="K124:K135" si="142">(C124/E124)/(F124/H124)</f>
        <v>#DIV/0!</v>
      </c>
      <c r="L124" s="100" t="e">
        <f t="shared" ref="L124:L134" si="143">(D124/(C124*E124)+(G124/(F124*H124)))</f>
        <v>#DIV/0!</v>
      </c>
      <c r="M124" s="101" t="e">
        <f t="shared" ref="M124:M135" si="144">1/L124</f>
        <v>#DIV/0!</v>
      </c>
      <c r="N124" s="102" t="e">
        <f t="shared" ref="N124:N135" si="145">LN(K124)</f>
        <v>#DIV/0!</v>
      </c>
      <c r="O124" s="102" t="e">
        <f t="shared" ref="O124:O135" si="146">M124*N124</f>
        <v>#DIV/0!</v>
      </c>
      <c r="P124" s="102" t="e">
        <f t="shared" ref="P124:P135" si="147">LN(K124)</f>
        <v>#DIV/0!</v>
      </c>
      <c r="Q124" s="121" t="e">
        <f t="shared" ref="Q124:Q135" si="148">K124</f>
        <v>#DIV/0!</v>
      </c>
      <c r="R124" s="102" t="e">
        <f t="shared" ref="R124:R135" si="149">SQRT(1/M124)</f>
        <v>#DIV/0!</v>
      </c>
      <c r="S124" s="37">
        <f t="shared" ref="S124:S136" si="150">$H$2</f>
        <v>1.9599639845400536</v>
      </c>
      <c r="T124" s="38" t="e">
        <f t="shared" ref="T124:T135" si="151">P124-(R124*S124)</f>
        <v>#DIV/0!</v>
      </c>
      <c r="U124" s="38" t="e">
        <f t="shared" ref="U124:U135" si="152">P124+(R124*S124)</f>
        <v>#DIV/0!</v>
      </c>
      <c r="V124" s="39" t="e">
        <f t="shared" ref="V124:W135" si="153">EXP(T124)</f>
        <v>#DIV/0!</v>
      </c>
      <c r="W124" s="40" t="e">
        <f t="shared" si="153"/>
        <v>#DIV/0!</v>
      </c>
      <c r="X124" s="41"/>
      <c r="Z124" s="104" t="e">
        <f>(N124-P136)^2</f>
        <v>#DIV/0!</v>
      </c>
      <c r="AA124" s="40" t="e">
        <f t="shared" ref="AA124:AA135" si="154">M124*Z124</f>
        <v>#DIV/0!</v>
      </c>
      <c r="AB124" s="105">
        <v>1</v>
      </c>
      <c r="AC124" s="106"/>
      <c r="AD124" s="106"/>
      <c r="AE124" s="101" t="e">
        <f t="shared" ref="AE124:AE135" si="155">M124^2</f>
        <v>#DIV/0!</v>
      </c>
      <c r="AF124" s="107"/>
      <c r="AG124" s="108" t="e">
        <f>AG136</f>
        <v>#DIV/0!</v>
      </c>
      <c r="AH124" s="108" t="e">
        <f>AH136</f>
        <v>#DIV/0!</v>
      </c>
      <c r="AI124" s="40" t="e">
        <f t="shared" ref="AI124:AI135" si="156">1/M124</f>
        <v>#DIV/0!</v>
      </c>
      <c r="AJ124" s="109" t="e">
        <f t="shared" ref="AJ124:AJ135" si="157">1/(AH124+AI124)</f>
        <v>#DIV/0!</v>
      </c>
      <c r="AK124" s="110" t="e">
        <f>AJ124/AJ136</f>
        <v>#DIV/0!</v>
      </c>
      <c r="AL124" s="42" t="e">
        <f t="shared" ref="AL124:AL135" si="158">AJ124*N124</f>
        <v>#DIV/0!</v>
      </c>
      <c r="AM124" s="42" t="e">
        <f t="shared" ref="AM124:AM135" si="159">AL124/AJ124</f>
        <v>#DIV/0!</v>
      </c>
      <c r="AN124" s="40" t="e">
        <f t="shared" ref="AN124:AN135" si="160">EXP(AM124)</f>
        <v>#DIV/0!</v>
      </c>
      <c r="AO124" s="43" t="e">
        <f t="shared" ref="AO124:AO135" si="161">1/AJ124</f>
        <v>#DIV/0!</v>
      </c>
      <c r="AP124" s="40" t="e">
        <f t="shared" ref="AP124:AP135" si="162">SQRT(AO124)</f>
        <v>#DIV/0!</v>
      </c>
      <c r="AQ124" s="37">
        <f t="shared" ref="AQ124:AQ136" si="163">$H$2</f>
        <v>1.9599639845400536</v>
      </c>
      <c r="AR124" s="38" t="e">
        <f t="shared" ref="AR124:AR135" si="164">AM124-(AQ124*AP124)</f>
        <v>#DIV/0!</v>
      </c>
      <c r="AS124" s="38" t="e">
        <f t="shared" ref="AS124:AS135" si="165">AM124+(1.96*AP124)</f>
        <v>#DIV/0!</v>
      </c>
      <c r="AT124" s="44" t="e">
        <f t="shared" ref="AT124:AU135" si="166">EXP(AR124)</f>
        <v>#DIV/0!</v>
      </c>
      <c r="AU124" s="44" t="e">
        <f t="shared" si="166"/>
        <v>#DIV/0!</v>
      </c>
      <c r="AV124" s="27"/>
      <c r="AX124" s="45"/>
      <c r="AY124" s="45">
        <v>1</v>
      </c>
    </row>
    <row r="125" spans="1:232" hidden="1">
      <c r="B125" s="32" t="s">
        <v>52</v>
      </c>
      <c r="C125" s="33"/>
      <c r="D125" s="34">
        <f t="shared" si="140"/>
        <v>0</v>
      </c>
      <c r="E125" s="35"/>
      <c r="F125" s="33"/>
      <c r="G125" s="34">
        <f t="shared" si="141"/>
        <v>0</v>
      </c>
      <c r="H125" s="35"/>
      <c r="I125" s="36"/>
      <c r="K125" s="40" t="e">
        <f t="shared" si="142"/>
        <v>#DIV/0!</v>
      </c>
      <c r="L125" s="100" t="e">
        <f t="shared" si="143"/>
        <v>#DIV/0!</v>
      </c>
      <c r="M125" s="101" t="e">
        <f t="shared" si="144"/>
        <v>#DIV/0!</v>
      </c>
      <c r="N125" s="102" t="e">
        <f t="shared" si="145"/>
        <v>#DIV/0!</v>
      </c>
      <c r="O125" s="102" t="e">
        <f t="shared" si="146"/>
        <v>#DIV/0!</v>
      </c>
      <c r="P125" s="102" t="e">
        <f t="shared" si="147"/>
        <v>#DIV/0!</v>
      </c>
      <c r="Q125" s="121" t="e">
        <f t="shared" si="148"/>
        <v>#DIV/0!</v>
      </c>
      <c r="R125" s="102" t="e">
        <f t="shared" si="149"/>
        <v>#DIV/0!</v>
      </c>
      <c r="S125" s="37">
        <f t="shared" si="150"/>
        <v>1.9599639845400536</v>
      </c>
      <c r="T125" s="38" t="e">
        <f t="shared" si="151"/>
        <v>#DIV/0!</v>
      </c>
      <c r="U125" s="38" t="e">
        <f t="shared" si="152"/>
        <v>#DIV/0!</v>
      </c>
      <c r="V125" s="39" t="e">
        <f t="shared" si="153"/>
        <v>#DIV/0!</v>
      </c>
      <c r="W125" s="40" t="e">
        <f t="shared" si="153"/>
        <v>#DIV/0!</v>
      </c>
      <c r="X125" s="41"/>
      <c r="Z125" s="104" t="e">
        <f>(N125-P136)^2</f>
        <v>#DIV/0!</v>
      </c>
      <c r="AA125" s="40" t="e">
        <f t="shared" si="154"/>
        <v>#DIV/0!</v>
      </c>
      <c r="AB125" s="105">
        <v>1</v>
      </c>
      <c r="AC125" s="106"/>
      <c r="AD125" s="106"/>
      <c r="AE125" s="101" t="e">
        <f t="shared" si="155"/>
        <v>#DIV/0!</v>
      </c>
      <c r="AF125" s="107"/>
      <c r="AG125" s="108" t="e">
        <f>AG136</f>
        <v>#DIV/0!</v>
      </c>
      <c r="AH125" s="108" t="e">
        <f>AH136</f>
        <v>#DIV/0!</v>
      </c>
      <c r="AI125" s="40" t="e">
        <f t="shared" si="156"/>
        <v>#DIV/0!</v>
      </c>
      <c r="AJ125" s="109" t="e">
        <f t="shared" si="157"/>
        <v>#DIV/0!</v>
      </c>
      <c r="AK125" s="110" t="e">
        <f>AJ125/AJ136</f>
        <v>#DIV/0!</v>
      </c>
      <c r="AL125" s="42" t="e">
        <f t="shared" si="158"/>
        <v>#DIV/0!</v>
      </c>
      <c r="AM125" s="42" t="e">
        <f t="shared" si="159"/>
        <v>#DIV/0!</v>
      </c>
      <c r="AN125" s="40" t="e">
        <f t="shared" si="160"/>
        <v>#DIV/0!</v>
      </c>
      <c r="AO125" s="43" t="e">
        <f t="shared" si="161"/>
        <v>#DIV/0!</v>
      </c>
      <c r="AP125" s="40" t="e">
        <f t="shared" si="162"/>
        <v>#DIV/0!</v>
      </c>
      <c r="AQ125" s="37">
        <f t="shared" si="163"/>
        <v>1.9599639845400536</v>
      </c>
      <c r="AR125" s="38" t="e">
        <f t="shared" si="164"/>
        <v>#DIV/0!</v>
      </c>
      <c r="AS125" s="38" t="e">
        <f t="shared" si="165"/>
        <v>#DIV/0!</v>
      </c>
      <c r="AT125" s="44" t="e">
        <f t="shared" si="166"/>
        <v>#DIV/0!</v>
      </c>
      <c r="AU125" s="44" t="e">
        <f t="shared" si="166"/>
        <v>#DIV/0!</v>
      </c>
      <c r="AV125" s="27"/>
      <c r="AX125" s="45"/>
      <c r="AY125" s="45">
        <v>1</v>
      </c>
    </row>
    <row r="126" spans="1:232" hidden="1">
      <c r="B126" s="32" t="s">
        <v>53</v>
      </c>
      <c r="C126" s="33"/>
      <c r="D126" s="34">
        <f t="shared" si="140"/>
        <v>0</v>
      </c>
      <c r="E126" s="35"/>
      <c r="F126" s="33"/>
      <c r="G126" s="34">
        <f t="shared" si="141"/>
        <v>0</v>
      </c>
      <c r="H126" s="35"/>
      <c r="I126" s="36"/>
      <c r="K126" s="40" t="e">
        <f t="shared" si="142"/>
        <v>#DIV/0!</v>
      </c>
      <c r="L126" s="100" t="e">
        <f t="shared" si="143"/>
        <v>#DIV/0!</v>
      </c>
      <c r="M126" s="101" t="e">
        <f t="shared" si="144"/>
        <v>#DIV/0!</v>
      </c>
      <c r="N126" s="102" t="e">
        <f t="shared" si="145"/>
        <v>#DIV/0!</v>
      </c>
      <c r="O126" s="102" t="e">
        <f t="shared" si="146"/>
        <v>#DIV/0!</v>
      </c>
      <c r="P126" s="102" t="e">
        <f t="shared" si="147"/>
        <v>#DIV/0!</v>
      </c>
      <c r="Q126" s="121" t="e">
        <f t="shared" si="148"/>
        <v>#DIV/0!</v>
      </c>
      <c r="R126" s="102" t="e">
        <f t="shared" si="149"/>
        <v>#DIV/0!</v>
      </c>
      <c r="S126" s="37">
        <f t="shared" si="150"/>
        <v>1.9599639845400536</v>
      </c>
      <c r="T126" s="38" t="e">
        <f t="shared" si="151"/>
        <v>#DIV/0!</v>
      </c>
      <c r="U126" s="38" t="e">
        <f t="shared" si="152"/>
        <v>#DIV/0!</v>
      </c>
      <c r="V126" s="39" t="e">
        <f t="shared" si="153"/>
        <v>#DIV/0!</v>
      </c>
      <c r="W126" s="40" t="e">
        <f t="shared" si="153"/>
        <v>#DIV/0!</v>
      </c>
      <c r="X126" s="41"/>
      <c r="Z126" s="104" t="e">
        <f>(N126-P136)^2</f>
        <v>#DIV/0!</v>
      </c>
      <c r="AA126" s="40" t="e">
        <f t="shared" si="154"/>
        <v>#DIV/0!</v>
      </c>
      <c r="AB126" s="105">
        <v>1</v>
      </c>
      <c r="AC126" s="106"/>
      <c r="AD126" s="106"/>
      <c r="AE126" s="101" t="e">
        <f t="shared" si="155"/>
        <v>#DIV/0!</v>
      </c>
      <c r="AF126" s="107"/>
      <c r="AG126" s="108" t="e">
        <f>AG136</f>
        <v>#DIV/0!</v>
      </c>
      <c r="AH126" s="108" t="e">
        <f>AH136</f>
        <v>#DIV/0!</v>
      </c>
      <c r="AI126" s="40" t="e">
        <f t="shared" si="156"/>
        <v>#DIV/0!</v>
      </c>
      <c r="AJ126" s="109" t="e">
        <f t="shared" si="157"/>
        <v>#DIV/0!</v>
      </c>
      <c r="AK126" s="110" t="e">
        <f>AJ126/AJ136</f>
        <v>#DIV/0!</v>
      </c>
      <c r="AL126" s="42" t="e">
        <f t="shared" si="158"/>
        <v>#DIV/0!</v>
      </c>
      <c r="AM126" s="42" t="e">
        <f t="shared" si="159"/>
        <v>#DIV/0!</v>
      </c>
      <c r="AN126" s="40" t="e">
        <f t="shared" si="160"/>
        <v>#DIV/0!</v>
      </c>
      <c r="AO126" s="43" t="e">
        <f t="shared" si="161"/>
        <v>#DIV/0!</v>
      </c>
      <c r="AP126" s="40" t="e">
        <f t="shared" si="162"/>
        <v>#DIV/0!</v>
      </c>
      <c r="AQ126" s="37">
        <f t="shared" si="163"/>
        <v>1.9599639845400536</v>
      </c>
      <c r="AR126" s="38" t="e">
        <f t="shared" si="164"/>
        <v>#DIV/0!</v>
      </c>
      <c r="AS126" s="38" t="e">
        <f t="shared" si="165"/>
        <v>#DIV/0!</v>
      </c>
      <c r="AT126" s="44" t="e">
        <f t="shared" si="166"/>
        <v>#DIV/0!</v>
      </c>
      <c r="AU126" s="44" t="e">
        <f t="shared" si="166"/>
        <v>#DIV/0!</v>
      </c>
      <c r="AV126" s="27"/>
      <c r="AX126" s="45"/>
      <c r="AY126" s="45">
        <v>1</v>
      </c>
    </row>
    <row r="127" spans="1:232" hidden="1">
      <c r="B127" s="32" t="s">
        <v>54</v>
      </c>
      <c r="C127" s="33"/>
      <c r="D127" s="34">
        <f t="shared" si="140"/>
        <v>0</v>
      </c>
      <c r="E127" s="35"/>
      <c r="F127" s="33"/>
      <c r="G127" s="34">
        <f t="shared" si="141"/>
        <v>0</v>
      </c>
      <c r="H127" s="35"/>
      <c r="I127" s="36"/>
      <c r="K127" s="40" t="e">
        <f t="shared" si="142"/>
        <v>#DIV/0!</v>
      </c>
      <c r="L127" s="100" t="e">
        <f t="shared" si="143"/>
        <v>#DIV/0!</v>
      </c>
      <c r="M127" s="101" t="e">
        <f t="shared" si="144"/>
        <v>#DIV/0!</v>
      </c>
      <c r="N127" s="102" t="e">
        <f t="shared" si="145"/>
        <v>#DIV/0!</v>
      </c>
      <c r="O127" s="102" t="e">
        <f t="shared" si="146"/>
        <v>#DIV/0!</v>
      </c>
      <c r="P127" s="102" t="e">
        <f t="shared" si="147"/>
        <v>#DIV/0!</v>
      </c>
      <c r="Q127" s="121" t="e">
        <f t="shared" si="148"/>
        <v>#DIV/0!</v>
      </c>
      <c r="R127" s="102" t="e">
        <f t="shared" si="149"/>
        <v>#DIV/0!</v>
      </c>
      <c r="S127" s="37">
        <f t="shared" si="150"/>
        <v>1.9599639845400536</v>
      </c>
      <c r="T127" s="38" t="e">
        <f t="shared" si="151"/>
        <v>#DIV/0!</v>
      </c>
      <c r="U127" s="38" t="e">
        <f t="shared" si="152"/>
        <v>#DIV/0!</v>
      </c>
      <c r="V127" s="39" t="e">
        <f t="shared" si="153"/>
        <v>#DIV/0!</v>
      </c>
      <c r="W127" s="40" t="e">
        <f t="shared" si="153"/>
        <v>#DIV/0!</v>
      </c>
      <c r="X127" s="41"/>
      <c r="Z127" s="104" t="e">
        <f>(N127-P136)^2</f>
        <v>#DIV/0!</v>
      </c>
      <c r="AA127" s="40" t="e">
        <f t="shared" si="154"/>
        <v>#DIV/0!</v>
      </c>
      <c r="AB127" s="105">
        <v>1</v>
      </c>
      <c r="AC127" s="106"/>
      <c r="AD127" s="106"/>
      <c r="AE127" s="101" t="e">
        <f t="shared" si="155"/>
        <v>#DIV/0!</v>
      </c>
      <c r="AF127" s="107"/>
      <c r="AG127" s="108" t="e">
        <f>AG136</f>
        <v>#DIV/0!</v>
      </c>
      <c r="AH127" s="108" t="e">
        <f>AH136</f>
        <v>#DIV/0!</v>
      </c>
      <c r="AI127" s="40" t="e">
        <f t="shared" si="156"/>
        <v>#DIV/0!</v>
      </c>
      <c r="AJ127" s="109" t="e">
        <f t="shared" si="157"/>
        <v>#DIV/0!</v>
      </c>
      <c r="AK127" s="110" t="e">
        <f>AJ127/AJ136</f>
        <v>#DIV/0!</v>
      </c>
      <c r="AL127" s="42" t="e">
        <f t="shared" si="158"/>
        <v>#DIV/0!</v>
      </c>
      <c r="AM127" s="42" t="e">
        <f t="shared" si="159"/>
        <v>#DIV/0!</v>
      </c>
      <c r="AN127" s="40" t="e">
        <f t="shared" si="160"/>
        <v>#DIV/0!</v>
      </c>
      <c r="AO127" s="43" t="e">
        <f t="shared" si="161"/>
        <v>#DIV/0!</v>
      </c>
      <c r="AP127" s="40" t="e">
        <f t="shared" si="162"/>
        <v>#DIV/0!</v>
      </c>
      <c r="AQ127" s="37">
        <f t="shared" si="163"/>
        <v>1.9599639845400536</v>
      </c>
      <c r="AR127" s="38" t="e">
        <f t="shared" si="164"/>
        <v>#DIV/0!</v>
      </c>
      <c r="AS127" s="38" t="e">
        <f t="shared" si="165"/>
        <v>#DIV/0!</v>
      </c>
      <c r="AT127" s="44" t="e">
        <f t="shared" si="166"/>
        <v>#DIV/0!</v>
      </c>
      <c r="AU127" s="44" t="e">
        <f t="shared" si="166"/>
        <v>#DIV/0!</v>
      </c>
      <c r="AV127" s="27"/>
      <c r="AX127" s="45"/>
      <c r="AY127" s="45">
        <v>1</v>
      </c>
    </row>
    <row r="128" spans="1:232" hidden="1">
      <c r="B128" s="32" t="s">
        <v>55</v>
      </c>
      <c r="C128" s="33"/>
      <c r="D128" s="34">
        <f t="shared" si="140"/>
        <v>0</v>
      </c>
      <c r="E128" s="35"/>
      <c r="F128" s="33"/>
      <c r="G128" s="34">
        <f t="shared" si="141"/>
        <v>0</v>
      </c>
      <c r="H128" s="35"/>
      <c r="I128" s="36"/>
      <c r="K128" s="40" t="e">
        <f t="shared" si="142"/>
        <v>#DIV/0!</v>
      </c>
      <c r="L128" s="100" t="e">
        <f t="shared" si="143"/>
        <v>#DIV/0!</v>
      </c>
      <c r="M128" s="101" t="e">
        <f t="shared" si="144"/>
        <v>#DIV/0!</v>
      </c>
      <c r="N128" s="102" t="e">
        <f t="shared" si="145"/>
        <v>#DIV/0!</v>
      </c>
      <c r="O128" s="102" t="e">
        <f t="shared" si="146"/>
        <v>#DIV/0!</v>
      </c>
      <c r="P128" s="102" t="e">
        <f t="shared" si="147"/>
        <v>#DIV/0!</v>
      </c>
      <c r="Q128" s="121" t="e">
        <f t="shared" si="148"/>
        <v>#DIV/0!</v>
      </c>
      <c r="R128" s="102" t="e">
        <f t="shared" si="149"/>
        <v>#DIV/0!</v>
      </c>
      <c r="S128" s="37">
        <f t="shared" si="150"/>
        <v>1.9599639845400536</v>
      </c>
      <c r="T128" s="38" t="e">
        <f t="shared" si="151"/>
        <v>#DIV/0!</v>
      </c>
      <c r="U128" s="38" t="e">
        <f t="shared" si="152"/>
        <v>#DIV/0!</v>
      </c>
      <c r="V128" s="39" t="e">
        <f t="shared" si="153"/>
        <v>#DIV/0!</v>
      </c>
      <c r="W128" s="40" t="e">
        <f t="shared" si="153"/>
        <v>#DIV/0!</v>
      </c>
      <c r="X128" s="41"/>
      <c r="Z128" s="104" t="e">
        <f>(N128-P136)^2</f>
        <v>#DIV/0!</v>
      </c>
      <c r="AA128" s="40" t="e">
        <f t="shared" si="154"/>
        <v>#DIV/0!</v>
      </c>
      <c r="AB128" s="105">
        <v>1</v>
      </c>
      <c r="AC128" s="106"/>
      <c r="AD128" s="106"/>
      <c r="AE128" s="101" t="e">
        <f t="shared" si="155"/>
        <v>#DIV/0!</v>
      </c>
      <c r="AF128" s="107"/>
      <c r="AG128" s="108" t="e">
        <f>AG136</f>
        <v>#DIV/0!</v>
      </c>
      <c r="AH128" s="108" t="e">
        <f>AH136</f>
        <v>#DIV/0!</v>
      </c>
      <c r="AI128" s="40" t="e">
        <f t="shared" si="156"/>
        <v>#DIV/0!</v>
      </c>
      <c r="AJ128" s="109" t="e">
        <f t="shared" si="157"/>
        <v>#DIV/0!</v>
      </c>
      <c r="AK128" s="110" t="e">
        <f>AJ128/AJ136</f>
        <v>#DIV/0!</v>
      </c>
      <c r="AL128" s="42" t="e">
        <f t="shared" si="158"/>
        <v>#DIV/0!</v>
      </c>
      <c r="AM128" s="42" t="e">
        <f t="shared" si="159"/>
        <v>#DIV/0!</v>
      </c>
      <c r="AN128" s="40" t="e">
        <f t="shared" si="160"/>
        <v>#DIV/0!</v>
      </c>
      <c r="AO128" s="43" t="e">
        <f t="shared" si="161"/>
        <v>#DIV/0!</v>
      </c>
      <c r="AP128" s="40" t="e">
        <f t="shared" si="162"/>
        <v>#DIV/0!</v>
      </c>
      <c r="AQ128" s="37">
        <f t="shared" si="163"/>
        <v>1.9599639845400536</v>
      </c>
      <c r="AR128" s="38" t="e">
        <f t="shared" si="164"/>
        <v>#DIV/0!</v>
      </c>
      <c r="AS128" s="38" t="e">
        <f t="shared" si="165"/>
        <v>#DIV/0!</v>
      </c>
      <c r="AT128" s="44" t="e">
        <f t="shared" si="166"/>
        <v>#DIV/0!</v>
      </c>
      <c r="AU128" s="44" t="e">
        <f t="shared" si="166"/>
        <v>#DIV/0!</v>
      </c>
      <c r="AV128" s="27"/>
      <c r="AX128" s="45"/>
      <c r="AY128" s="45">
        <v>1</v>
      </c>
    </row>
    <row r="129" spans="1:232" hidden="1">
      <c r="B129" s="32" t="s">
        <v>56</v>
      </c>
      <c r="C129" s="33"/>
      <c r="D129" s="34">
        <f t="shared" si="140"/>
        <v>0</v>
      </c>
      <c r="E129" s="35"/>
      <c r="F129" s="33"/>
      <c r="G129" s="34">
        <f t="shared" si="141"/>
        <v>0</v>
      </c>
      <c r="H129" s="35"/>
      <c r="I129" s="36"/>
      <c r="K129" s="40" t="e">
        <f t="shared" si="142"/>
        <v>#DIV/0!</v>
      </c>
      <c r="L129" s="100" t="e">
        <f t="shared" si="143"/>
        <v>#DIV/0!</v>
      </c>
      <c r="M129" s="101" t="e">
        <f t="shared" si="144"/>
        <v>#DIV/0!</v>
      </c>
      <c r="N129" s="102" t="e">
        <f t="shared" si="145"/>
        <v>#DIV/0!</v>
      </c>
      <c r="O129" s="102" t="e">
        <f t="shared" si="146"/>
        <v>#DIV/0!</v>
      </c>
      <c r="P129" s="102" t="e">
        <f t="shared" si="147"/>
        <v>#DIV/0!</v>
      </c>
      <c r="Q129" s="121" t="e">
        <f t="shared" si="148"/>
        <v>#DIV/0!</v>
      </c>
      <c r="R129" s="102" t="e">
        <f t="shared" si="149"/>
        <v>#DIV/0!</v>
      </c>
      <c r="S129" s="37">
        <f t="shared" si="150"/>
        <v>1.9599639845400536</v>
      </c>
      <c r="T129" s="38" t="e">
        <f t="shared" si="151"/>
        <v>#DIV/0!</v>
      </c>
      <c r="U129" s="38" t="e">
        <f t="shared" si="152"/>
        <v>#DIV/0!</v>
      </c>
      <c r="V129" s="39" t="e">
        <f t="shared" si="153"/>
        <v>#DIV/0!</v>
      </c>
      <c r="W129" s="40" t="e">
        <f t="shared" si="153"/>
        <v>#DIV/0!</v>
      </c>
      <c r="X129" s="41"/>
      <c r="Z129" s="104" t="e">
        <f>(N129-P136)^2</f>
        <v>#DIV/0!</v>
      </c>
      <c r="AA129" s="40" t="e">
        <f t="shared" si="154"/>
        <v>#DIV/0!</v>
      </c>
      <c r="AB129" s="105">
        <v>1</v>
      </c>
      <c r="AC129" s="106"/>
      <c r="AD129" s="106"/>
      <c r="AE129" s="101" t="e">
        <f t="shared" si="155"/>
        <v>#DIV/0!</v>
      </c>
      <c r="AF129" s="107"/>
      <c r="AG129" s="108" t="e">
        <f>AG136</f>
        <v>#DIV/0!</v>
      </c>
      <c r="AH129" s="108" t="e">
        <f>AH136</f>
        <v>#DIV/0!</v>
      </c>
      <c r="AI129" s="40" t="e">
        <f t="shared" si="156"/>
        <v>#DIV/0!</v>
      </c>
      <c r="AJ129" s="109" t="e">
        <f t="shared" si="157"/>
        <v>#DIV/0!</v>
      </c>
      <c r="AK129" s="110" t="e">
        <f>AJ129/AJ136</f>
        <v>#DIV/0!</v>
      </c>
      <c r="AL129" s="42" t="e">
        <f t="shared" si="158"/>
        <v>#DIV/0!</v>
      </c>
      <c r="AM129" s="42" t="e">
        <f t="shared" si="159"/>
        <v>#DIV/0!</v>
      </c>
      <c r="AN129" s="40" t="e">
        <f t="shared" si="160"/>
        <v>#DIV/0!</v>
      </c>
      <c r="AO129" s="43" t="e">
        <f t="shared" si="161"/>
        <v>#DIV/0!</v>
      </c>
      <c r="AP129" s="40" t="e">
        <f t="shared" si="162"/>
        <v>#DIV/0!</v>
      </c>
      <c r="AQ129" s="37">
        <f t="shared" si="163"/>
        <v>1.9599639845400536</v>
      </c>
      <c r="AR129" s="38" t="e">
        <f t="shared" si="164"/>
        <v>#DIV/0!</v>
      </c>
      <c r="AS129" s="38" t="e">
        <f t="shared" si="165"/>
        <v>#DIV/0!</v>
      </c>
      <c r="AT129" s="44" t="e">
        <f t="shared" si="166"/>
        <v>#DIV/0!</v>
      </c>
      <c r="AU129" s="44" t="e">
        <f t="shared" si="166"/>
        <v>#DIV/0!</v>
      </c>
      <c r="AV129" s="27"/>
      <c r="AX129" s="45"/>
      <c r="AY129" s="45">
        <v>1</v>
      </c>
    </row>
    <row r="130" spans="1:232" hidden="1">
      <c r="B130" s="32" t="s">
        <v>57</v>
      </c>
      <c r="C130" s="33"/>
      <c r="D130" s="34">
        <f t="shared" si="140"/>
        <v>0</v>
      </c>
      <c r="E130" s="35"/>
      <c r="F130" s="33"/>
      <c r="G130" s="34">
        <f t="shared" si="141"/>
        <v>0</v>
      </c>
      <c r="H130" s="35"/>
      <c r="I130" s="36"/>
      <c r="K130" s="40" t="e">
        <f t="shared" si="142"/>
        <v>#DIV/0!</v>
      </c>
      <c r="L130" s="100" t="e">
        <f t="shared" si="143"/>
        <v>#DIV/0!</v>
      </c>
      <c r="M130" s="101" t="e">
        <f t="shared" si="144"/>
        <v>#DIV/0!</v>
      </c>
      <c r="N130" s="102" t="e">
        <f t="shared" si="145"/>
        <v>#DIV/0!</v>
      </c>
      <c r="O130" s="102" t="e">
        <f t="shared" si="146"/>
        <v>#DIV/0!</v>
      </c>
      <c r="P130" s="102" t="e">
        <f t="shared" si="147"/>
        <v>#DIV/0!</v>
      </c>
      <c r="Q130" s="121" t="e">
        <f t="shared" si="148"/>
        <v>#DIV/0!</v>
      </c>
      <c r="R130" s="102" t="e">
        <f t="shared" si="149"/>
        <v>#DIV/0!</v>
      </c>
      <c r="S130" s="37">
        <f t="shared" si="150"/>
        <v>1.9599639845400536</v>
      </c>
      <c r="T130" s="38" t="e">
        <f t="shared" si="151"/>
        <v>#DIV/0!</v>
      </c>
      <c r="U130" s="38" t="e">
        <f t="shared" si="152"/>
        <v>#DIV/0!</v>
      </c>
      <c r="V130" s="39" t="e">
        <f t="shared" si="153"/>
        <v>#DIV/0!</v>
      </c>
      <c r="W130" s="40" t="e">
        <f t="shared" si="153"/>
        <v>#DIV/0!</v>
      </c>
      <c r="X130" s="41"/>
      <c r="Z130" s="104" t="e">
        <f>(N130-P136)^2</f>
        <v>#DIV/0!</v>
      </c>
      <c r="AA130" s="40" t="e">
        <f t="shared" si="154"/>
        <v>#DIV/0!</v>
      </c>
      <c r="AB130" s="105">
        <v>1</v>
      </c>
      <c r="AC130" s="106"/>
      <c r="AD130" s="106"/>
      <c r="AE130" s="101" t="e">
        <f t="shared" si="155"/>
        <v>#DIV/0!</v>
      </c>
      <c r="AF130" s="107"/>
      <c r="AG130" s="108" t="e">
        <f>AG136</f>
        <v>#DIV/0!</v>
      </c>
      <c r="AH130" s="108" t="e">
        <f>AH136</f>
        <v>#DIV/0!</v>
      </c>
      <c r="AI130" s="40" t="e">
        <f t="shared" si="156"/>
        <v>#DIV/0!</v>
      </c>
      <c r="AJ130" s="109" t="e">
        <f t="shared" si="157"/>
        <v>#DIV/0!</v>
      </c>
      <c r="AK130" s="110" t="e">
        <f>AJ130/AJ136</f>
        <v>#DIV/0!</v>
      </c>
      <c r="AL130" s="42" t="e">
        <f t="shared" si="158"/>
        <v>#DIV/0!</v>
      </c>
      <c r="AM130" s="42" t="e">
        <f t="shared" si="159"/>
        <v>#DIV/0!</v>
      </c>
      <c r="AN130" s="40" t="e">
        <f t="shared" si="160"/>
        <v>#DIV/0!</v>
      </c>
      <c r="AO130" s="43" t="e">
        <f t="shared" si="161"/>
        <v>#DIV/0!</v>
      </c>
      <c r="AP130" s="40" t="e">
        <f t="shared" si="162"/>
        <v>#DIV/0!</v>
      </c>
      <c r="AQ130" s="37">
        <f t="shared" si="163"/>
        <v>1.9599639845400536</v>
      </c>
      <c r="AR130" s="38" t="e">
        <f t="shared" si="164"/>
        <v>#DIV/0!</v>
      </c>
      <c r="AS130" s="38" t="e">
        <f t="shared" si="165"/>
        <v>#DIV/0!</v>
      </c>
      <c r="AT130" s="44" t="e">
        <f t="shared" si="166"/>
        <v>#DIV/0!</v>
      </c>
      <c r="AU130" s="44" t="e">
        <f t="shared" si="166"/>
        <v>#DIV/0!</v>
      </c>
      <c r="AV130" s="27"/>
      <c r="AX130" s="45"/>
      <c r="AY130" s="45">
        <v>1</v>
      </c>
    </row>
    <row r="131" spans="1:232" hidden="1">
      <c r="B131" s="32" t="s">
        <v>58</v>
      </c>
      <c r="C131" s="33"/>
      <c r="D131" s="34">
        <f t="shared" si="140"/>
        <v>0</v>
      </c>
      <c r="E131" s="35"/>
      <c r="F131" s="33"/>
      <c r="G131" s="34">
        <f t="shared" si="141"/>
        <v>0</v>
      </c>
      <c r="H131" s="35"/>
      <c r="I131" s="36"/>
      <c r="K131" s="40" t="e">
        <f t="shared" si="142"/>
        <v>#DIV/0!</v>
      </c>
      <c r="L131" s="100" t="e">
        <f t="shared" si="143"/>
        <v>#DIV/0!</v>
      </c>
      <c r="M131" s="101" t="e">
        <f t="shared" si="144"/>
        <v>#DIV/0!</v>
      </c>
      <c r="N131" s="102" t="e">
        <f t="shared" si="145"/>
        <v>#DIV/0!</v>
      </c>
      <c r="O131" s="102" t="e">
        <f t="shared" si="146"/>
        <v>#DIV/0!</v>
      </c>
      <c r="P131" s="102" t="e">
        <f t="shared" si="147"/>
        <v>#DIV/0!</v>
      </c>
      <c r="Q131" s="121" t="e">
        <f t="shared" si="148"/>
        <v>#DIV/0!</v>
      </c>
      <c r="R131" s="102" t="e">
        <f t="shared" si="149"/>
        <v>#DIV/0!</v>
      </c>
      <c r="S131" s="37">
        <f t="shared" si="150"/>
        <v>1.9599639845400536</v>
      </c>
      <c r="T131" s="38" t="e">
        <f t="shared" si="151"/>
        <v>#DIV/0!</v>
      </c>
      <c r="U131" s="38" t="e">
        <f t="shared" si="152"/>
        <v>#DIV/0!</v>
      </c>
      <c r="V131" s="39" t="e">
        <f t="shared" si="153"/>
        <v>#DIV/0!</v>
      </c>
      <c r="W131" s="40" t="e">
        <f t="shared" si="153"/>
        <v>#DIV/0!</v>
      </c>
      <c r="X131" s="41"/>
      <c r="Z131" s="104" t="e">
        <f>(N131-P136)^2</f>
        <v>#DIV/0!</v>
      </c>
      <c r="AA131" s="40" t="e">
        <f t="shared" si="154"/>
        <v>#DIV/0!</v>
      </c>
      <c r="AB131" s="105">
        <v>1</v>
      </c>
      <c r="AC131" s="106"/>
      <c r="AD131" s="106"/>
      <c r="AE131" s="101" t="e">
        <f t="shared" si="155"/>
        <v>#DIV/0!</v>
      </c>
      <c r="AF131" s="107"/>
      <c r="AG131" s="108" t="e">
        <f>AG136</f>
        <v>#DIV/0!</v>
      </c>
      <c r="AH131" s="108" t="e">
        <f>AH136</f>
        <v>#DIV/0!</v>
      </c>
      <c r="AI131" s="40" t="e">
        <f t="shared" si="156"/>
        <v>#DIV/0!</v>
      </c>
      <c r="AJ131" s="109" t="e">
        <f t="shared" si="157"/>
        <v>#DIV/0!</v>
      </c>
      <c r="AK131" s="110" t="e">
        <f>AJ131/AJ136</f>
        <v>#DIV/0!</v>
      </c>
      <c r="AL131" s="42" t="e">
        <f t="shared" si="158"/>
        <v>#DIV/0!</v>
      </c>
      <c r="AM131" s="42" t="e">
        <f t="shared" si="159"/>
        <v>#DIV/0!</v>
      </c>
      <c r="AN131" s="40" t="e">
        <f t="shared" si="160"/>
        <v>#DIV/0!</v>
      </c>
      <c r="AO131" s="43" t="e">
        <f t="shared" si="161"/>
        <v>#DIV/0!</v>
      </c>
      <c r="AP131" s="40" t="e">
        <f t="shared" si="162"/>
        <v>#DIV/0!</v>
      </c>
      <c r="AQ131" s="37">
        <f t="shared" si="163"/>
        <v>1.9599639845400536</v>
      </c>
      <c r="AR131" s="38" t="e">
        <f t="shared" si="164"/>
        <v>#DIV/0!</v>
      </c>
      <c r="AS131" s="38" t="e">
        <f t="shared" si="165"/>
        <v>#DIV/0!</v>
      </c>
      <c r="AT131" s="44" t="e">
        <f t="shared" si="166"/>
        <v>#DIV/0!</v>
      </c>
      <c r="AU131" s="44" t="e">
        <f t="shared" si="166"/>
        <v>#DIV/0!</v>
      </c>
      <c r="AV131" s="27"/>
      <c r="AX131" s="45"/>
      <c r="AY131" s="45">
        <v>1</v>
      </c>
    </row>
    <row r="132" spans="1:232" hidden="1">
      <c r="B132" s="32" t="s">
        <v>59</v>
      </c>
      <c r="C132" s="33"/>
      <c r="D132" s="34">
        <f t="shared" si="140"/>
        <v>0</v>
      </c>
      <c r="E132" s="35"/>
      <c r="F132" s="33"/>
      <c r="G132" s="34">
        <f t="shared" si="141"/>
        <v>0</v>
      </c>
      <c r="H132" s="35"/>
      <c r="I132" s="36"/>
      <c r="K132" s="40" t="e">
        <f t="shared" si="142"/>
        <v>#DIV/0!</v>
      </c>
      <c r="L132" s="100" t="e">
        <f t="shared" si="143"/>
        <v>#DIV/0!</v>
      </c>
      <c r="M132" s="101" t="e">
        <f t="shared" si="144"/>
        <v>#DIV/0!</v>
      </c>
      <c r="N132" s="102" t="e">
        <f t="shared" si="145"/>
        <v>#DIV/0!</v>
      </c>
      <c r="O132" s="102" t="e">
        <f t="shared" si="146"/>
        <v>#DIV/0!</v>
      </c>
      <c r="P132" s="102" t="e">
        <f t="shared" si="147"/>
        <v>#DIV/0!</v>
      </c>
      <c r="Q132" s="121" t="e">
        <f t="shared" si="148"/>
        <v>#DIV/0!</v>
      </c>
      <c r="R132" s="102" t="e">
        <f t="shared" si="149"/>
        <v>#DIV/0!</v>
      </c>
      <c r="S132" s="37">
        <f t="shared" si="150"/>
        <v>1.9599639845400536</v>
      </c>
      <c r="T132" s="38" t="e">
        <f t="shared" si="151"/>
        <v>#DIV/0!</v>
      </c>
      <c r="U132" s="38" t="e">
        <f t="shared" si="152"/>
        <v>#DIV/0!</v>
      </c>
      <c r="V132" s="39" t="e">
        <f t="shared" si="153"/>
        <v>#DIV/0!</v>
      </c>
      <c r="W132" s="40" t="e">
        <f t="shared" si="153"/>
        <v>#DIV/0!</v>
      </c>
      <c r="X132" s="41"/>
      <c r="Z132" s="104" t="e">
        <f>(N132-P136)^2</f>
        <v>#DIV/0!</v>
      </c>
      <c r="AA132" s="40" t="e">
        <f t="shared" si="154"/>
        <v>#DIV/0!</v>
      </c>
      <c r="AB132" s="105">
        <v>1</v>
      </c>
      <c r="AC132" s="106"/>
      <c r="AD132" s="106"/>
      <c r="AE132" s="101" t="e">
        <f t="shared" si="155"/>
        <v>#DIV/0!</v>
      </c>
      <c r="AF132" s="107"/>
      <c r="AG132" s="108" t="e">
        <f>AG136</f>
        <v>#DIV/0!</v>
      </c>
      <c r="AH132" s="108" t="e">
        <f>AH136</f>
        <v>#DIV/0!</v>
      </c>
      <c r="AI132" s="40" t="e">
        <f t="shared" si="156"/>
        <v>#DIV/0!</v>
      </c>
      <c r="AJ132" s="109" t="e">
        <f t="shared" si="157"/>
        <v>#DIV/0!</v>
      </c>
      <c r="AK132" s="110" t="e">
        <f>AJ132/AJ136</f>
        <v>#DIV/0!</v>
      </c>
      <c r="AL132" s="42" t="e">
        <f t="shared" si="158"/>
        <v>#DIV/0!</v>
      </c>
      <c r="AM132" s="42" t="e">
        <f t="shared" si="159"/>
        <v>#DIV/0!</v>
      </c>
      <c r="AN132" s="40" t="e">
        <f t="shared" si="160"/>
        <v>#DIV/0!</v>
      </c>
      <c r="AO132" s="43" t="e">
        <f t="shared" si="161"/>
        <v>#DIV/0!</v>
      </c>
      <c r="AP132" s="40" t="e">
        <f t="shared" si="162"/>
        <v>#DIV/0!</v>
      </c>
      <c r="AQ132" s="37">
        <f t="shared" si="163"/>
        <v>1.9599639845400536</v>
      </c>
      <c r="AR132" s="38" t="e">
        <f t="shared" si="164"/>
        <v>#DIV/0!</v>
      </c>
      <c r="AS132" s="38" t="e">
        <f t="shared" si="165"/>
        <v>#DIV/0!</v>
      </c>
      <c r="AT132" s="44" t="e">
        <f t="shared" si="166"/>
        <v>#DIV/0!</v>
      </c>
      <c r="AU132" s="44" t="e">
        <f t="shared" si="166"/>
        <v>#DIV/0!</v>
      </c>
      <c r="AV132" s="27"/>
      <c r="AX132" s="45"/>
      <c r="AY132" s="45">
        <v>1</v>
      </c>
    </row>
    <row r="133" spans="1:232" hidden="1">
      <c r="B133" s="32" t="s">
        <v>60</v>
      </c>
      <c r="C133" s="33"/>
      <c r="D133" s="34">
        <f t="shared" si="140"/>
        <v>0</v>
      </c>
      <c r="E133" s="35"/>
      <c r="F133" s="33"/>
      <c r="G133" s="34">
        <f t="shared" si="141"/>
        <v>0</v>
      </c>
      <c r="H133" s="35"/>
      <c r="I133" s="36"/>
      <c r="K133" s="40" t="e">
        <f t="shared" si="142"/>
        <v>#DIV/0!</v>
      </c>
      <c r="L133" s="100" t="e">
        <f t="shared" si="143"/>
        <v>#DIV/0!</v>
      </c>
      <c r="M133" s="101" t="e">
        <f t="shared" si="144"/>
        <v>#DIV/0!</v>
      </c>
      <c r="N133" s="102" t="e">
        <f t="shared" si="145"/>
        <v>#DIV/0!</v>
      </c>
      <c r="O133" s="102" t="e">
        <f t="shared" si="146"/>
        <v>#DIV/0!</v>
      </c>
      <c r="P133" s="102" t="e">
        <f t="shared" si="147"/>
        <v>#DIV/0!</v>
      </c>
      <c r="Q133" s="121" t="e">
        <f t="shared" si="148"/>
        <v>#DIV/0!</v>
      </c>
      <c r="R133" s="102" t="e">
        <f t="shared" si="149"/>
        <v>#DIV/0!</v>
      </c>
      <c r="S133" s="37">
        <f t="shared" si="150"/>
        <v>1.9599639845400536</v>
      </c>
      <c r="T133" s="38" t="e">
        <f t="shared" si="151"/>
        <v>#DIV/0!</v>
      </c>
      <c r="U133" s="38" t="e">
        <f t="shared" si="152"/>
        <v>#DIV/0!</v>
      </c>
      <c r="V133" s="39" t="e">
        <f t="shared" si="153"/>
        <v>#DIV/0!</v>
      </c>
      <c r="W133" s="40" t="e">
        <f t="shared" si="153"/>
        <v>#DIV/0!</v>
      </c>
      <c r="X133" s="41"/>
      <c r="Z133" s="104" t="e">
        <f>(N133-P136)^2</f>
        <v>#DIV/0!</v>
      </c>
      <c r="AA133" s="40" t="e">
        <f t="shared" si="154"/>
        <v>#DIV/0!</v>
      </c>
      <c r="AB133" s="105">
        <v>1</v>
      </c>
      <c r="AC133" s="106"/>
      <c r="AD133" s="106"/>
      <c r="AE133" s="101" t="e">
        <f t="shared" si="155"/>
        <v>#DIV/0!</v>
      </c>
      <c r="AF133" s="107"/>
      <c r="AG133" s="108" t="e">
        <f>AG136</f>
        <v>#DIV/0!</v>
      </c>
      <c r="AH133" s="108" t="e">
        <f>AH136</f>
        <v>#DIV/0!</v>
      </c>
      <c r="AI133" s="40" t="e">
        <f t="shared" si="156"/>
        <v>#DIV/0!</v>
      </c>
      <c r="AJ133" s="109" t="e">
        <f t="shared" si="157"/>
        <v>#DIV/0!</v>
      </c>
      <c r="AK133" s="110" t="e">
        <f>AJ133/AJ136</f>
        <v>#DIV/0!</v>
      </c>
      <c r="AL133" s="42" t="e">
        <f t="shared" si="158"/>
        <v>#DIV/0!</v>
      </c>
      <c r="AM133" s="42" t="e">
        <f t="shared" si="159"/>
        <v>#DIV/0!</v>
      </c>
      <c r="AN133" s="40" t="e">
        <f t="shared" si="160"/>
        <v>#DIV/0!</v>
      </c>
      <c r="AO133" s="43" t="e">
        <f t="shared" si="161"/>
        <v>#DIV/0!</v>
      </c>
      <c r="AP133" s="40" t="e">
        <f t="shared" si="162"/>
        <v>#DIV/0!</v>
      </c>
      <c r="AQ133" s="37">
        <f t="shared" si="163"/>
        <v>1.9599639845400536</v>
      </c>
      <c r="AR133" s="38" t="e">
        <f t="shared" si="164"/>
        <v>#DIV/0!</v>
      </c>
      <c r="AS133" s="38" t="e">
        <f t="shared" si="165"/>
        <v>#DIV/0!</v>
      </c>
      <c r="AT133" s="44" t="e">
        <f t="shared" si="166"/>
        <v>#DIV/0!</v>
      </c>
      <c r="AU133" s="44" t="e">
        <f t="shared" si="166"/>
        <v>#DIV/0!</v>
      </c>
      <c r="AV133" s="27"/>
      <c r="AX133" s="45"/>
      <c r="AY133" s="45">
        <v>1</v>
      </c>
    </row>
    <row r="134" spans="1:232" hidden="1">
      <c r="B134" s="32" t="s">
        <v>61</v>
      </c>
      <c r="C134" s="33"/>
      <c r="D134" s="34">
        <f t="shared" si="140"/>
        <v>0</v>
      </c>
      <c r="E134" s="35"/>
      <c r="F134" s="33"/>
      <c r="G134" s="34">
        <f t="shared" si="141"/>
        <v>0</v>
      </c>
      <c r="H134" s="35"/>
      <c r="I134" s="36"/>
      <c r="K134" s="40" t="e">
        <f t="shared" si="142"/>
        <v>#DIV/0!</v>
      </c>
      <c r="L134" s="100" t="e">
        <f t="shared" si="143"/>
        <v>#DIV/0!</v>
      </c>
      <c r="M134" s="101" t="e">
        <f t="shared" si="144"/>
        <v>#DIV/0!</v>
      </c>
      <c r="N134" s="102" t="e">
        <f t="shared" si="145"/>
        <v>#DIV/0!</v>
      </c>
      <c r="O134" s="102" t="e">
        <f t="shared" si="146"/>
        <v>#DIV/0!</v>
      </c>
      <c r="P134" s="102" t="e">
        <f t="shared" si="147"/>
        <v>#DIV/0!</v>
      </c>
      <c r="Q134" s="121" t="e">
        <f t="shared" si="148"/>
        <v>#DIV/0!</v>
      </c>
      <c r="R134" s="102" t="e">
        <f t="shared" si="149"/>
        <v>#DIV/0!</v>
      </c>
      <c r="S134" s="37">
        <f t="shared" si="150"/>
        <v>1.9599639845400536</v>
      </c>
      <c r="T134" s="38" t="e">
        <f t="shared" si="151"/>
        <v>#DIV/0!</v>
      </c>
      <c r="U134" s="38" t="e">
        <f t="shared" si="152"/>
        <v>#DIV/0!</v>
      </c>
      <c r="V134" s="39" t="e">
        <f t="shared" si="153"/>
        <v>#DIV/0!</v>
      </c>
      <c r="W134" s="40" t="e">
        <f t="shared" si="153"/>
        <v>#DIV/0!</v>
      </c>
      <c r="X134" s="41"/>
      <c r="Z134" s="104" t="e">
        <f>(N134-P136)^2</f>
        <v>#DIV/0!</v>
      </c>
      <c r="AA134" s="40" t="e">
        <f t="shared" si="154"/>
        <v>#DIV/0!</v>
      </c>
      <c r="AB134" s="105">
        <v>1</v>
      </c>
      <c r="AC134" s="106"/>
      <c r="AD134" s="106"/>
      <c r="AE134" s="101" t="e">
        <f t="shared" si="155"/>
        <v>#DIV/0!</v>
      </c>
      <c r="AF134" s="107"/>
      <c r="AG134" s="108" t="e">
        <f>AG136</f>
        <v>#DIV/0!</v>
      </c>
      <c r="AH134" s="108" t="e">
        <f>AH136</f>
        <v>#DIV/0!</v>
      </c>
      <c r="AI134" s="40" t="e">
        <f t="shared" si="156"/>
        <v>#DIV/0!</v>
      </c>
      <c r="AJ134" s="109" t="e">
        <f t="shared" si="157"/>
        <v>#DIV/0!</v>
      </c>
      <c r="AK134" s="110" t="e">
        <f>AJ134/AJ136</f>
        <v>#DIV/0!</v>
      </c>
      <c r="AL134" s="42" t="e">
        <f t="shared" si="158"/>
        <v>#DIV/0!</v>
      </c>
      <c r="AM134" s="42" t="e">
        <f t="shared" si="159"/>
        <v>#DIV/0!</v>
      </c>
      <c r="AN134" s="40" t="e">
        <f t="shared" si="160"/>
        <v>#DIV/0!</v>
      </c>
      <c r="AO134" s="43" t="e">
        <f t="shared" si="161"/>
        <v>#DIV/0!</v>
      </c>
      <c r="AP134" s="40" t="e">
        <f t="shared" si="162"/>
        <v>#DIV/0!</v>
      </c>
      <c r="AQ134" s="37">
        <f t="shared" si="163"/>
        <v>1.9599639845400536</v>
      </c>
      <c r="AR134" s="38" t="e">
        <f t="shared" si="164"/>
        <v>#DIV/0!</v>
      </c>
      <c r="AS134" s="38" t="e">
        <f t="shared" si="165"/>
        <v>#DIV/0!</v>
      </c>
      <c r="AT134" s="44" t="e">
        <f t="shared" si="166"/>
        <v>#DIV/0!</v>
      </c>
      <c r="AU134" s="44" t="e">
        <f t="shared" si="166"/>
        <v>#DIV/0!</v>
      </c>
      <c r="AV134" s="27"/>
      <c r="AX134" s="45"/>
      <c r="AY134" s="45">
        <v>1</v>
      </c>
    </row>
    <row r="135" spans="1:232" hidden="1">
      <c r="B135" s="32" t="s">
        <v>62</v>
      </c>
      <c r="C135" s="33"/>
      <c r="D135" s="34">
        <f t="shared" si="140"/>
        <v>0</v>
      </c>
      <c r="E135" s="35"/>
      <c r="F135" s="33"/>
      <c r="G135" s="34">
        <f t="shared" si="141"/>
        <v>0</v>
      </c>
      <c r="H135" s="35"/>
      <c r="I135" s="36"/>
      <c r="K135" s="40" t="e">
        <f t="shared" si="142"/>
        <v>#DIV/0!</v>
      </c>
      <c r="L135" s="100" t="e">
        <f>(D135/(C135*E135)+(G135/(F135*H135)))</f>
        <v>#DIV/0!</v>
      </c>
      <c r="M135" s="101" t="e">
        <f t="shared" si="144"/>
        <v>#DIV/0!</v>
      </c>
      <c r="N135" s="102" t="e">
        <f t="shared" si="145"/>
        <v>#DIV/0!</v>
      </c>
      <c r="O135" s="102" t="e">
        <f t="shared" si="146"/>
        <v>#DIV/0!</v>
      </c>
      <c r="P135" s="102" t="e">
        <f t="shared" si="147"/>
        <v>#DIV/0!</v>
      </c>
      <c r="Q135" s="121" t="e">
        <f t="shared" si="148"/>
        <v>#DIV/0!</v>
      </c>
      <c r="R135" s="102" t="e">
        <f t="shared" si="149"/>
        <v>#DIV/0!</v>
      </c>
      <c r="S135" s="37">
        <f t="shared" si="150"/>
        <v>1.9599639845400536</v>
      </c>
      <c r="T135" s="38" t="e">
        <f t="shared" si="151"/>
        <v>#DIV/0!</v>
      </c>
      <c r="U135" s="38" t="e">
        <f t="shared" si="152"/>
        <v>#DIV/0!</v>
      </c>
      <c r="V135" s="39" t="e">
        <f t="shared" si="153"/>
        <v>#DIV/0!</v>
      </c>
      <c r="W135" s="40" t="e">
        <f t="shared" si="153"/>
        <v>#DIV/0!</v>
      </c>
      <c r="X135" s="41"/>
      <c r="Z135" s="104" t="e">
        <f>(N135-P136)^2</f>
        <v>#DIV/0!</v>
      </c>
      <c r="AA135" s="40" t="e">
        <f t="shared" si="154"/>
        <v>#DIV/0!</v>
      </c>
      <c r="AB135" s="105">
        <v>1</v>
      </c>
      <c r="AC135" s="106"/>
      <c r="AD135" s="106"/>
      <c r="AE135" s="101" t="e">
        <f t="shared" si="155"/>
        <v>#DIV/0!</v>
      </c>
      <c r="AF135" s="107"/>
      <c r="AG135" s="108" t="e">
        <f>AG136</f>
        <v>#DIV/0!</v>
      </c>
      <c r="AH135" s="108" t="e">
        <f>AH136</f>
        <v>#DIV/0!</v>
      </c>
      <c r="AI135" s="40" t="e">
        <f t="shared" si="156"/>
        <v>#DIV/0!</v>
      </c>
      <c r="AJ135" s="109" t="e">
        <f t="shared" si="157"/>
        <v>#DIV/0!</v>
      </c>
      <c r="AK135" s="110" t="e">
        <f>AJ135/AJ136</f>
        <v>#DIV/0!</v>
      </c>
      <c r="AL135" s="42" t="e">
        <f t="shared" si="158"/>
        <v>#DIV/0!</v>
      </c>
      <c r="AM135" s="42" t="e">
        <f t="shared" si="159"/>
        <v>#DIV/0!</v>
      </c>
      <c r="AN135" s="40" t="e">
        <f t="shared" si="160"/>
        <v>#DIV/0!</v>
      </c>
      <c r="AO135" s="43" t="e">
        <f t="shared" si="161"/>
        <v>#DIV/0!</v>
      </c>
      <c r="AP135" s="40" t="e">
        <f t="shared" si="162"/>
        <v>#DIV/0!</v>
      </c>
      <c r="AQ135" s="37">
        <f t="shared" si="163"/>
        <v>1.9599639845400536</v>
      </c>
      <c r="AR135" s="38" t="e">
        <f t="shared" si="164"/>
        <v>#DIV/0!</v>
      </c>
      <c r="AS135" s="38" t="e">
        <f t="shared" si="165"/>
        <v>#DIV/0!</v>
      </c>
      <c r="AT135" s="44" t="e">
        <f t="shared" si="166"/>
        <v>#DIV/0!</v>
      </c>
      <c r="AU135" s="44" t="e">
        <f t="shared" si="166"/>
        <v>#DIV/0!</v>
      </c>
      <c r="AV135" s="27"/>
      <c r="AX135" s="45"/>
      <c r="AY135" s="45">
        <v>1</v>
      </c>
    </row>
    <row r="136" spans="1:232" hidden="1">
      <c r="B136" s="46">
        <f>COUNT(D123:D135)</f>
        <v>13</v>
      </c>
      <c r="C136" s="47">
        <f t="shared" ref="C136:H136" si="167">SUM(C123:C135)</f>
        <v>0</v>
      </c>
      <c r="D136" s="47">
        <f t="shared" si="167"/>
        <v>0</v>
      </c>
      <c r="E136" s="47">
        <f t="shared" si="167"/>
        <v>0</v>
      </c>
      <c r="F136" s="47">
        <f t="shared" si="167"/>
        <v>0</v>
      </c>
      <c r="G136" s="47">
        <f t="shared" si="167"/>
        <v>0</v>
      </c>
      <c r="H136" s="47">
        <f t="shared" si="167"/>
        <v>0</v>
      </c>
      <c r="I136" s="48"/>
      <c r="K136" s="61"/>
      <c r="L136" s="123"/>
      <c r="M136" s="49" t="e">
        <f>SUM(M123:M135)</f>
        <v>#DIV/0!</v>
      </c>
      <c r="N136" s="50"/>
      <c r="O136" s="51" t="e">
        <f>SUM(O123:O135)</f>
        <v>#DIV/0!</v>
      </c>
      <c r="P136" s="52" t="e">
        <f>O136/M136</f>
        <v>#DIV/0!</v>
      </c>
      <c r="Q136" s="51" t="e">
        <f>EXP(P136)</f>
        <v>#DIV/0!</v>
      </c>
      <c r="R136" s="51" t="e">
        <f>SQRT(1/M136)</f>
        <v>#DIV/0!</v>
      </c>
      <c r="S136" s="37">
        <f t="shared" si="150"/>
        <v>1.9599639845400536</v>
      </c>
      <c r="T136" s="53" t="e">
        <f>P136-(R136*S136)</f>
        <v>#DIV/0!</v>
      </c>
      <c r="U136" s="53" t="e">
        <f>P136+(R136*S136)</f>
        <v>#DIV/0!</v>
      </c>
      <c r="V136" s="112" t="e">
        <f>EXP(T136)</f>
        <v>#DIV/0!</v>
      </c>
      <c r="W136" s="61" t="e">
        <f>EXP(U136)</f>
        <v>#DIV/0!</v>
      </c>
      <c r="X136" s="54"/>
      <c r="Y136" s="54"/>
      <c r="Z136" s="55"/>
      <c r="AA136" s="56" t="e">
        <f>SUM(AA123:AA135)</f>
        <v>#DIV/0!</v>
      </c>
      <c r="AB136" s="57">
        <f>SUM(AB123:AB135)</f>
        <v>13</v>
      </c>
      <c r="AC136" s="58" t="e">
        <f>AA136-(AB136-1)</f>
        <v>#DIV/0!</v>
      </c>
      <c r="AD136" s="49" t="e">
        <f>M136</f>
        <v>#DIV/0!</v>
      </c>
      <c r="AE136" s="49" t="e">
        <f>SUM(AE123:AE135)</f>
        <v>#DIV/0!</v>
      </c>
      <c r="AF136" s="59" t="e">
        <f>AE136/AD136</f>
        <v>#DIV/0!</v>
      </c>
      <c r="AG136" s="113" t="e">
        <f>AC136/(AD136-AF136)</f>
        <v>#DIV/0!</v>
      </c>
      <c r="AH136" s="113" t="e">
        <f>IF(AA136&lt;AB136-1,"0",AG136)</f>
        <v>#DIV/0!</v>
      </c>
      <c r="AI136" s="55"/>
      <c r="AJ136" s="49" t="e">
        <f>SUM(AJ123:AJ135)</f>
        <v>#DIV/0!</v>
      </c>
      <c r="AK136" s="114" t="e">
        <f>SUM(AK123:AK135)</f>
        <v>#DIV/0!</v>
      </c>
      <c r="AL136" s="58" t="e">
        <f>SUM(AL123:AL135)</f>
        <v>#DIV/0!</v>
      </c>
      <c r="AM136" s="58" t="e">
        <f>AL136/AJ136</f>
        <v>#DIV/0!</v>
      </c>
      <c r="AN136" s="61" t="e">
        <f>EXP(AM136)</f>
        <v>#DIV/0!</v>
      </c>
      <c r="AO136" s="60" t="e">
        <f>1/AJ136</f>
        <v>#DIV/0!</v>
      </c>
      <c r="AP136" s="61" t="e">
        <f>SQRT(AO136)</f>
        <v>#DIV/0!</v>
      </c>
      <c r="AQ136" s="37">
        <f t="shared" si="163"/>
        <v>1.9599639845400536</v>
      </c>
      <c r="AR136" s="53" t="e">
        <f>AM136-(AQ136*AP136)</f>
        <v>#DIV/0!</v>
      </c>
      <c r="AS136" s="53" t="e">
        <f>AM136+(1.96*AP136)</f>
        <v>#DIV/0!</v>
      </c>
      <c r="AT136" s="124" t="e">
        <f>EXP(AR136)</f>
        <v>#DIV/0!</v>
      </c>
      <c r="AU136" s="124" t="e">
        <f>EXP(AS136)</f>
        <v>#DIV/0!</v>
      </c>
      <c r="AV136" s="88"/>
      <c r="AW136" s="126"/>
      <c r="AX136" s="63" t="e">
        <f>AA136</f>
        <v>#DIV/0!</v>
      </c>
      <c r="AY136" s="46">
        <f>SUM(AY123:AY135)</f>
        <v>13</v>
      </c>
    </row>
    <row r="137" spans="1:232" ht="13.5" hidden="1" thickBot="1">
      <c r="B137" s="16"/>
      <c r="C137" s="64"/>
      <c r="D137" s="64"/>
      <c r="E137" s="64"/>
      <c r="F137" s="64"/>
      <c r="G137" s="64"/>
      <c r="H137" s="64"/>
      <c r="I137" s="65"/>
      <c r="J137" s="18"/>
      <c r="K137" s="18"/>
      <c r="L137" s="18"/>
      <c r="M137" s="18"/>
      <c r="N137" s="18"/>
      <c r="O137" s="18"/>
      <c r="P137" s="18"/>
      <c r="Q137" s="18"/>
      <c r="R137" s="66"/>
      <c r="S137" s="66"/>
      <c r="T137" s="66"/>
      <c r="U137" s="66"/>
      <c r="V137" s="66"/>
      <c r="W137" s="66"/>
      <c r="X137" s="66"/>
      <c r="Z137" s="18"/>
      <c r="AA137" s="18"/>
      <c r="AB137" s="67"/>
      <c r="AC137" s="68"/>
      <c r="AD137" s="68"/>
      <c r="AE137" s="68"/>
      <c r="AF137" s="70"/>
      <c r="AG137" s="70"/>
      <c r="AH137" s="70"/>
      <c r="AI137" s="70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71"/>
      <c r="AU137" s="71"/>
      <c r="AV137" s="71"/>
      <c r="AW137" s="18"/>
      <c r="AX137" s="72" t="s">
        <v>43</v>
      </c>
      <c r="AY137" s="18"/>
    </row>
    <row r="138" spans="1:232" ht="26.5" hidden="1" thickBot="1">
      <c r="B138" s="10"/>
      <c r="C138" s="73"/>
      <c r="D138" s="73"/>
      <c r="E138" s="73"/>
      <c r="F138" s="73"/>
      <c r="G138" s="73"/>
      <c r="H138" s="73"/>
      <c r="I138" s="74"/>
      <c r="J138" s="72"/>
      <c r="K138" s="72"/>
      <c r="L138" s="18"/>
      <c r="M138" s="18"/>
      <c r="N138" s="18"/>
      <c r="O138" s="18"/>
      <c r="P138" s="18"/>
      <c r="Q138" s="18"/>
      <c r="R138" s="75"/>
      <c r="S138" s="75"/>
      <c r="T138" s="75"/>
      <c r="U138" s="75"/>
      <c r="V138" s="75"/>
      <c r="W138" s="75"/>
      <c r="X138" s="75"/>
      <c r="Z138" s="18"/>
      <c r="AA138" s="18"/>
      <c r="AB138" s="18"/>
      <c r="AC138" s="18"/>
      <c r="AD138" s="18"/>
      <c r="AE138" s="18"/>
      <c r="AF138" s="18"/>
      <c r="AG138" s="18"/>
      <c r="AH138" s="18"/>
      <c r="AI138" s="76"/>
      <c r="AJ138" s="77"/>
      <c r="AK138" s="77"/>
      <c r="AL138" s="78"/>
      <c r="AM138" s="79"/>
      <c r="AN138" s="117"/>
      <c r="AO138" s="118" t="s">
        <v>44</v>
      </c>
      <c r="AP138" s="119">
        <f>TINV((1-$H$1),(AB136-2))</f>
        <v>2.2009851600916384</v>
      </c>
      <c r="AQ138" s="18"/>
      <c r="AR138" s="80" t="s">
        <v>45</v>
      </c>
      <c r="AS138" s="120">
        <f>$H$1</f>
        <v>0.95</v>
      </c>
      <c r="AT138" s="44" t="e">
        <f>EXP(AM136-AP138*SQRT((1/AD136)+AH136))</f>
        <v>#DIV/0!</v>
      </c>
      <c r="AU138" s="44" t="e">
        <f>EXP(AM136+AP138*SQRT((1/AD136)+AH136))</f>
        <v>#DIV/0!</v>
      </c>
      <c r="AV138" s="27"/>
      <c r="AW138" s="18"/>
      <c r="AX138" s="81" t="e">
        <f>_xlfn.CHISQ.DIST.RT(AX136,AY136-1)</f>
        <v>#DIV/0!</v>
      </c>
      <c r="AY138" s="82" t="e">
        <f>IF(AX138&lt;0.05,"heterogeneidad","homogeneidad")</f>
        <v>#DIV/0!</v>
      </c>
    </row>
    <row r="139" spans="1:232" ht="14.5" hidden="1">
      <c r="A139" s="7"/>
      <c r="B139" s="72"/>
      <c r="C139" s="83"/>
      <c r="D139" s="83"/>
      <c r="E139" s="83"/>
      <c r="F139" s="83"/>
      <c r="G139" s="83"/>
      <c r="H139" s="83"/>
      <c r="I139" s="74"/>
      <c r="J139" s="72"/>
      <c r="K139" s="72"/>
      <c r="L139" s="18"/>
      <c r="M139" s="18"/>
      <c r="N139" s="18"/>
      <c r="O139" s="18"/>
      <c r="P139" s="18"/>
      <c r="Q139" s="18"/>
      <c r="R139" s="75"/>
      <c r="S139" s="75"/>
      <c r="T139" s="75"/>
      <c r="U139" s="75"/>
      <c r="V139" s="75"/>
      <c r="W139" s="75"/>
      <c r="X139" s="75"/>
      <c r="Z139" s="18"/>
      <c r="AA139" s="18"/>
      <c r="AB139" s="18"/>
      <c r="AC139" s="18"/>
      <c r="AD139" s="18"/>
      <c r="AE139" s="18"/>
      <c r="AF139" s="18"/>
      <c r="AG139" s="18"/>
      <c r="AH139" s="18"/>
      <c r="AI139" s="76"/>
      <c r="AJ139" s="77"/>
      <c r="AK139" s="77"/>
      <c r="AL139" s="78"/>
      <c r="AM139" s="79"/>
      <c r="AN139" s="84"/>
      <c r="AO139" s="85"/>
      <c r="AP139" s="22"/>
      <c r="AQ139" s="18"/>
      <c r="AR139" s="18"/>
      <c r="AS139" s="86"/>
      <c r="AT139" s="27"/>
      <c r="AU139" s="27"/>
      <c r="AV139" s="27"/>
      <c r="AW139" s="18"/>
      <c r="AX139" s="18"/>
      <c r="AY139" s="18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</row>
    <row r="140" spans="1:232" ht="13" hidden="1" customHeight="1">
      <c r="B140" s="16"/>
      <c r="C140" s="64"/>
      <c r="D140" s="64"/>
      <c r="E140" s="64"/>
      <c r="F140" s="64"/>
      <c r="G140" s="64"/>
      <c r="H140" s="64"/>
      <c r="I140" s="65"/>
      <c r="J140" s="133" t="s">
        <v>4</v>
      </c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5"/>
      <c r="X140" s="19"/>
      <c r="Y140" s="133" t="s">
        <v>5</v>
      </c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5"/>
      <c r="AV140" s="19"/>
      <c r="AW140" s="136" t="s">
        <v>48</v>
      </c>
      <c r="AX140" s="137"/>
      <c r="AY140" s="137"/>
    </row>
    <row r="141" spans="1:232" hidden="1">
      <c r="A141" s="89"/>
      <c r="B141" s="21" t="s">
        <v>6</v>
      </c>
      <c r="C141" s="132" t="s">
        <v>7</v>
      </c>
      <c r="D141" s="132"/>
      <c r="E141" s="132"/>
      <c r="F141" s="132" t="s">
        <v>8</v>
      </c>
      <c r="G141" s="132"/>
      <c r="H141" s="132"/>
      <c r="I141" s="2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3"/>
      <c r="AY141" s="23"/>
    </row>
    <row r="142" spans="1:232" ht="60" hidden="1">
      <c r="B142" s="25"/>
      <c r="C142" s="26" t="s">
        <v>9</v>
      </c>
      <c r="D142" s="26" t="s">
        <v>10</v>
      </c>
      <c r="E142" s="26" t="s">
        <v>11</v>
      </c>
      <c r="F142" s="26" t="s">
        <v>9</v>
      </c>
      <c r="G142" s="26" t="s">
        <v>10</v>
      </c>
      <c r="H142" s="26" t="s">
        <v>11</v>
      </c>
      <c r="I142" s="27"/>
      <c r="K142" s="28" t="s">
        <v>12</v>
      </c>
      <c r="L142" s="28" t="s">
        <v>13</v>
      </c>
      <c r="M142" s="28" t="s">
        <v>14</v>
      </c>
      <c r="N142" s="28" t="s">
        <v>15</v>
      </c>
      <c r="O142" s="28" t="s">
        <v>16</v>
      </c>
      <c r="P142" s="28" t="s">
        <v>17</v>
      </c>
      <c r="Q142" s="28" t="s">
        <v>18</v>
      </c>
      <c r="R142" s="28" t="s">
        <v>19</v>
      </c>
      <c r="S142" s="98" t="s">
        <v>3</v>
      </c>
      <c r="T142" s="28" t="s">
        <v>20</v>
      </c>
      <c r="U142" s="28" t="s">
        <v>21</v>
      </c>
      <c r="V142" s="28" t="s">
        <v>22</v>
      </c>
      <c r="W142" s="28" t="s">
        <v>22</v>
      </c>
      <c r="X142" s="29"/>
      <c r="Y142" s="30"/>
      <c r="Z142" s="98" t="s">
        <v>23</v>
      </c>
      <c r="AA142" s="28" t="s">
        <v>24</v>
      </c>
      <c r="AB142" s="98" t="s">
        <v>25</v>
      </c>
      <c r="AC142" s="98" t="s">
        <v>26</v>
      </c>
      <c r="AD142" s="98" t="s">
        <v>27</v>
      </c>
      <c r="AE142" s="28" t="s">
        <v>28</v>
      </c>
      <c r="AF142" s="28" t="s">
        <v>29</v>
      </c>
      <c r="AG142" s="99" t="s">
        <v>30</v>
      </c>
      <c r="AH142" s="99" t="s">
        <v>31</v>
      </c>
      <c r="AI142" s="98" t="s">
        <v>32</v>
      </c>
      <c r="AJ142" s="28" t="s">
        <v>33</v>
      </c>
      <c r="AK142" s="28" t="s">
        <v>34</v>
      </c>
      <c r="AL142" s="28" t="s">
        <v>35</v>
      </c>
      <c r="AM142" s="98" t="s">
        <v>36</v>
      </c>
      <c r="AN142" s="98" t="s">
        <v>37</v>
      </c>
      <c r="AO142" s="28" t="s">
        <v>38</v>
      </c>
      <c r="AP142" s="28" t="s">
        <v>39</v>
      </c>
      <c r="AQ142" s="98" t="s">
        <v>3</v>
      </c>
      <c r="AR142" s="28" t="s">
        <v>40</v>
      </c>
      <c r="AS142" s="28" t="s">
        <v>41</v>
      </c>
      <c r="AT142" s="28" t="s">
        <v>22</v>
      </c>
      <c r="AU142" s="28" t="s">
        <v>22</v>
      </c>
      <c r="AV142" s="29"/>
      <c r="AX142" s="31" t="s">
        <v>42</v>
      </c>
      <c r="AY142" s="31" t="s">
        <v>25</v>
      </c>
    </row>
    <row r="143" spans="1:232" hidden="1">
      <c r="B143" s="32" t="s">
        <v>50</v>
      </c>
      <c r="C143" s="33"/>
      <c r="D143" s="34">
        <f>E143-C143</f>
        <v>0</v>
      </c>
      <c r="E143" s="35"/>
      <c r="F143" s="33"/>
      <c r="G143" s="34">
        <f>H143-F143</f>
        <v>0</v>
      </c>
      <c r="H143" s="35"/>
      <c r="I143" s="36"/>
      <c r="K143" s="40" t="e">
        <f>(C143/E143)/(F143/H143)</f>
        <v>#DIV/0!</v>
      </c>
      <c r="L143" s="100" t="e">
        <f>(D143/(C143*E143)+(G143/(F143*H143)))</f>
        <v>#DIV/0!</v>
      </c>
      <c r="M143" s="101" t="e">
        <f>1/L143</f>
        <v>#DIV/0!</v>
      </c>
      <c r="N143" s="102" t="e">
        <f>LN(K143)</f>
        <v>#DIV/0!</v>
      </c>
      <c r="O143" s="102" t="e">
        <f>M143*N143</f>
        <v>#DIV/0!</v>
      </c>
      <c r="P143" s="102" t="e">
        <f>LN(K143)</f>
        <v>#DIV/0!</v>
      </c>
      <c r="Q143" s="121" t="e">
        <f>K143</f>
        <v>#DIV/0!</v>
      </c>
      <c r="R143" s="102" t="e">
        <f>SQRT(1/M143)</f>
        <v>#DIV/0!</v>
      </c>
      <c r="S143" s="37">
        <f>$H$2</f>
        <v>1.9599639845400536</v>
      </c>
      <c r="T143" s="38" t="e">
        <f>P143-(R143*S143)</f>
        <v>#DIV/0!</v>
      </c>
      <c r="U143" s="38" t="e">
        <f>P143+(R143*S143)</f>
        <v>#DIV/0!</v>
      </c>
      <c r="V143" s="39" t="e">
        <f>EXP(T143)</f>
        <v>#DIV/0!</v>
      </c>
      <c r="W143" s="40" t="e">
        <f>EXP(U143)</f>
        <v>#DIV/0!</v>
      </c>
      <c r="X143" s="41"/>
      <c r="Z143" s="104" t="e">
        <f>(N143-P155)^2</f>
        <v>#DIV/0!</v>
      </c>
      <c r="AA143" s="40" t="e">
        <f>M143*Z143</f>
        <v>#DIV/0!</v>
      </c>
      <c r="AB143" s="105">
        <v>1</v>
      </c>
      <c r="AC143" s="106"/>
      <c r="AD143" s="106"/>
      <c r="AE143" s="101" t="e">
        <f>M143^2</f>
        <v>#DIV/0!</v>
      </c>
      <c r="AF143" s="107"/>
      <c r="AG143" s="108" t="e">
        <f>AG155</f>
        <v>#DIV/0!</v>
      </c>
      <c r="AH143" s="108" t="e">
        <f>AH155</f>
        <v>#DIV/0!</v>
      </c>
      <c r="AI143" s="40" t="e">
        <f>1/M143</f>
        <v>#DIV/0!</v>
      </c>
      <c r="AJ143" s="109" t="e">
        <f>1/(AH143+AI143)</f>
        <v>#DIV/0!</v>
      </c>
      <c r="AK143" s="110" t="e">
        <f>AJ143/AJ155</f>
        <v>#DIV/0!</v>
      </c>
      <c r="AL143" s="42" t="e">
        <f>AJ143*N143</f>
        <v>#DIV/0!</v>
      </c>
      <c r="AM143" s="42" t="e">
        <f>AL143/AJ143</f>
        <v>#DIV/0!</v>
      </c>
      <c r="AN143" s="40" t="e">
        <f>EXP(AM143)</f>
        <v>#DIV/0!</v>
      </c>
      <c r="AO143" s="43" t="e">
        <f>1/AJ143</f>
        <v>#DIV/0!</v>
      </c>
      <c r="AP143" s="40" t="e">
        <f>SQRT(AO143)</f>
        <v>#DIV/0!</v>
      </c>
      <c r="AQ143" s="37">
        <f>$H$2</f>
        <v>1.9599639845400536</v>
      </c>
      <c r="AR143" s="38" t="e">
        <f>AM143-(AQ143*AP143)</f>
        <v>#DIV/0!</v>
      </c>
      <c r="AS143" s="38" t="e">
        <f>AM143+(1.96*AP143)</f>
        <v>#DIV/0!</v>
      </c>
      <c r="AT143" s="44" t="e">
        <f>EXP(AR143)</f>
        <v>#DIV/0!</v>
      </c>
      <c r="AU143" s="44" t="e">
        <f>EXP(AS143)</f>
        <v>#DIV/0!</v>
      </c>
      <c r="AV143" s="27"/>
      <c r="AX143" s="45"/>
      <c r="AY143" s="45">
        <v>1</v>
      </c>
    </row>
    <row r="144" spans="1:232" hidden="1">
      <c r="B144" s="32" t="s">
        <v>51</v>
      </c>
      <c r="C144" s="33"/>
      <c r="D144" s="34">
        <f t="shared" ref="D144:D154" si="168">E144-C144</f>
        <v>0</v>
      </c>
      <c r="E144" s="35"/>
      <c r="F144" s="33"/>
      <c r="G144" s="34">
        <f t="shared" ref="G144:G154" si="169">H144-F144</f>
        <v>0</v>
      </c>
      <c r="H144" s="35"/>
      <c r="I144" s="36"/>
      <c r="K144" s="40" t="e">
        <f t="shared" ref="K144:K154" si="170">(C144/E144)/(F144/H144)</f>
        <v>#DIV/0!</v>
      </c>
      <c r="L144" s="100" t="e">
        <f t="shared" ref="L144:L153" si="171">(D144/(C144*E144)+(G144/(F144*H144)))</f>
        <v>#DIV/0!</v>
      </c>
      <c r="M144" s="101" t="e">
        <f t="shared" ref="M144:M154" si="172">1/L144</f>
        <v>#DIV/0!</v>
      </c>
      <c r="N144" s="102" t="e">
        <f t="shared" ref="N144:N154" si="173">LN(K144)</f>
        <v>#DIV/0!</v>
      </c>
      <c r="O144" s="102" t="e">
        <f t="shared" ref="O144:O154" si="174">M144*N144</f>
        <v>#DIV/0!</v>
      </c>
      <c r="P144" s="102" t="e">
        <f t="shared" ref="P144:P154" si="175">LN(K144)</f>
        <v>#DIV/0!</v>
      </c>
      <c r="Q144" s="121" t="e">
        <f t="shared" ref="Q144:Q154" si="176">K144</f>
        <v>#DIV/0!</v>
      </c>
      <c r="R144" s="102" t="e">
        <f t="shared" ref="R144:R154" si="177">SQRT(1/M144)</f>
        <v>#DIV/0!</v>
      </c>
      <c r="S144" s="37">
        <f t="shared" ref="S144:S155" si="178">$H$2</f>
        <v>1.9599639845400536</v>
      </c>
      <c r="T144" s="38" t="e">
        <f t="shared" ref="T144:T154" si="179">P144-(R144*S144)</f>
        <v>#DIV/0!</v>
      </c>
      <c r="U144" s="38" t="e">
        <f t="shared" ref="U144:U154" si="180">P144+(R144*S144)</f>
        <v>#DIV/0!</v>
      </c>
      <c r="V144" s="39" t="e">
        <f t="shared" ref="V144:W154" si="181">EXP(T144)</f>
        <v>#DIV/0!</v>
      </c>
      <c r="W144" s="40" t="e">
        <f t="shared" si="181"/>
        <v>#DIV/0!</v>
      </c>
      <c r="X144" s="41"/>
      <c r="Z144" s="104" t="e">
        <f>(N144-P155)^2</f>
        <v>#DIV/0!</v>
      </c>
      <c r="AA144" s="40" t="e">
        <f t="shared" ref="AA144:AA154" si="182">M144*Z144</f>
        <v>#DIV/0!</v>
      </c>
      <c r="AB144" s="105">
        <v>1</v>
      </c>
      <c r="AC144" s="106"/>
      <c r="AD144" s="106"/>
      <c r="AE144" s="101" t="e">
        <f t="shared" ref="AE144:AE154" si="183">M144^2</f>
        <v>#DIV/0!</v>
      </c>
      <c r="AF144" s="107"/>
      <c r="AG144" s="108" t="e">
        <f>AG155</f>
        <v>#DIV/0!</v>
      </c>
      <c r="AH144" s="108" t="e">
        <f>AH155</f>
        <v>#DIV/0!</v>
      </c>
      <c r="AI144" s="40" t="e">
        <f t="shared" ref="AI144:AI154" si="184">1/M144</f>
        <v>#DIV/0!</v>
      </c>
      <c r="AJ144" s="109" t="e">
        <f t="shared" ref="AJ144:AJ154" si="185">1/(AH144+AI144)</f>
        <v>#DIV/0!</v>
      </c>
      <c r="AK144" s="110" t="e">
        <f>AJ144/AJ155</f>
        <v>#DIV/0!</v>
      </c>
      <c r="AL144" s="42" t="e">
        <f t="shared" ref="AL144:AL154" si="186">AJ144*N144</f>
        <v>#DIV/0!</v>
      </c>
      <c r="AM144" s="42" t="e">
        <f t="shared" ref="AM144:AM154" si="187">AL144/AJ144</f>
        <v>#DIV/0!</v>
      </c>
      <c r="AN144" s="40" t="e">
        <f t="shared" ref="AN144:AN154" si="188">EXP(AM144)</f>
        <v>#DIV/0!</v>
      </c>
      <c r="AO144" s="43" t="e">
        <f t="shared" ref="AO144:AO154" si="189">1/AJ144</f>
        <v>#DIV/0!</v>
      </c>
      <c r="AP144" s="40" t="e">
        <f t="shared" ref="AP144:AP154" si="190">SQRT(AO144)</f>
        <v>#DIV/0!</v>
      </c>
      <c r="AQ144" s="37">
        <f t="shared" ref="AQ144:AQ155" si="191">$H$2</f>
        <v>1.9599639845400536</v>
      </c>
      <c r="AR144" s="38" t="e">
        <f t="shared" ref="AR144:AR154" si="192">AM144-(AQ144*AP144)</f>
        <v>#DIV/0!</v>
      </c>
      <c r="AS144" s="38" t="e">
        <f t="shared" ref="AS144:AS154" si="193">AM144+(1.96*AP144)</f>
        <v>#DIV/0!</v>
      </c>
      <c r="AT144" s="44" t="e">
        <f t="shared" ref="AT144:AU154" si="194">EXP(AR144)</f>
        <v>#DIV/0!</v>
      </c>
      <c r="AU144" s="44" t="e">
        <f t="shared" si="194"/>
        <v>#DIV/0!</v>
      </c>
      <c r="AV144" s="27"/>
      <c r="AX144" s="45"/>
      <c r="AY144" s="45">
        <v>1</v>
      </c>
    </row>
    <row r="145" spans="1:232" hidden="1">
      <c r="B145" s="32" t="s">
        <v>52</v>
      </c>
      <c r="C145" s="33"/>
      <c r="D145" s="34">
        <f t="shared" si="168"/>
        <v>0</v>
      </c>
      <c r="E145" s="35"/>
      <c r="F145" s="33"/>
      <c r="G145" s="34">
        <f t="shared" si="169"/>
        <v>0</v>
      </c>
      <c r="H145" s="35"/>
      <c r="I145" s="36"/>
      <c r="K145" s="40" t="e">
        <f t="shared" si="170"/>
        <v>#DIV/0!</v>
      </c>
      <c r="L145" s="100" t="e">
        <f t="shared" si="171"/>
        <v>#DIV/0!</v>
      </c>
      <c r="M145" s="101" t="e">
        <f t="shared" si="172"/>
        <v>#DIV/0!</v>
      </c>
      <c r="N145" s="102" t="e">
        <f t="shared" si="173"/>
        <v>#DIV/0!</v>
      </c>
      <c r="O145" s="102" t="e">
        <f t="shared" si="174"/>
        <v>#DIV/0!</v>
      </c>
      <c r="P145" s="102" t="e">
        <f t="shared" si="175"/>
        <v>#DIV/0!</v>
      </c>
      <c r="Q145" s="121" t="e">
        <f t="shared" si="176"/>
        <v>#DIV/0!</v>
      </c>
      <c r="R145" s="102" t="e">
        <f t="shared" si="177"/>
        <v>#DIV/0!</v>
      </c>
      <c r="S145" s="37">
        <f t="shared" si="178"/>
        <v>1.9599639845400536</v>
      </c>
      <c r="T145" s="38" t="e">
        <f t="shared" si="179"/>
        <v>#DIV/0!</v>
      </c>
      <c r="U145" s="38" t="e">
        <f t="shared" si="180"/>
        <v>#DIV/0!</v>
      </c>
      <c r="V145" s="39" t="e">
        <f t="shared" si="181"/>
        <v>#DIV/0!</v>
      </c>
      <c r="W145" s="40" t="e">
        <f t="shared" si="181"/>
        <v>#DIV/0!</v>
      </c>
      <c r="X145" s="41"/>
      <c r="Z145" s="104" t="e">
        <f>(N145-P155)^2</f>
        <v>#DIV/0!</v>
      </c>
      <c r="AA145" s="40" t="e">
        <f t="shared" si="182"/>
        <v>#DIV/0!</v>
      </c>
      <c r="AB145" s="105">
        <v>1</v>
      </c>
      <c r="AC145" s="106"/>
      <c r="AD145" s="106"/>
      <c r="AE145" s="101" t="e">
        <f t="shared" si="183"/>
        <v>#DIV/0!</v>
      </c>
      <c r="AF145" s="107"/>
      <c r="AG145" s="108" t="e">
        <f>AG155</f>
        <v>#DIV/0!</v>
      </c>
      <c r="AH145" s="108" t="e">
        <f>AH155</f>
        <v>#DIV/0!</v>
      </c>
      <c r="AI145" s="40" t="e">
        <f t="shared" si="184"/>
        <v>#DIV/0!</v>
      </c>
      <c r="AJ145" s="109" t="e">
        <f t="shared" si="185"/>
        <v>#DIV/0!</v>
      </c>
      <c r="AK145" s="110" t="e">
        <f>AJ145/AJ155</f>
        <v>#DIV/0!</v>
      </c>
      <c r="AL145" s="42" t="e">
        <f t="shared" si="186"/>
        <v>#DIV/0!</v>
      </c>
      <c r="AM145" s="42" t="e">
        <f t="shared" si="187"/>
        <v>#DIV/0!</v>
      </c>
      <c r="AN145" s="40" t="e">
        <f t="shared" si="188"/>
        <v>#DIV/0!</v>
      </c>
      <c r="AO145" s="43" t="e">
        <f t="shared" si="189"/>
        <v>#DIV/0!</v>
      </c>
      <c r="AP145" s="40" t="e">
        <f t="shared" si="190"/>
        <v>#DIV/0!</v>
      </c>
      <c r="AQ145" s="37">
        <f t="shared" si="191"/>
        <v>1.9599639845400536</v>
      </c>
      <c r="AR145" s="38" t="e">
        <f t="shared" si="192"/>
        <v>#DIV/0!</v>
      </c>
      <c r="AS145" s="38" t="e">
        <f t="shared" si="193"/>
        <v>#DIV/0!</v>
      </c>
      <c r="AT145" s="44" t="e">
        <f t="shared" si="194"/>
        <v>#DIV/0!</v>
      </c>
      <c r="AU145" s="44" t="e">
        <f t="shared" si="194"/>
        <v>#DIV/0!</v>
      </c>
      <c r="AV145" s="27"/>
      <c r="AX145" s="45"/>
      <c r="AY145" s="45">
        <v>1</v>
      </c>
    </row>
    <row r="146" spans="1:232" hidden="1">
      <c r="B146" s="32" t="s">
        <v>53</v>
      </c>
      <c r="C146" s="33"/>
      <c r="D146" s="34">
        <f t="shared" si="168"/>
        <v>0</v>
      </c>
      <c r="E146" s="35"/>
      <c r="F146" s="33"/>
      <c r="G146" s="34">
        <f t="shared" si="169"/>
        <v>0</v>
      </c>
      <c r="H146" s="35"/>
      <c r="I146" s="36"/>
      <c r="K146" s="40" t="e">
        <f t="shared" si="170"/>
        <v>#DIV/0!</v>
      </c>
      <c r="L146" s="100" t="e">
        <f t="shared" si="171"/>
        <v>#DIV/0!</v>
      </c>
      <c r="M146" s="101" t="e">
        <f t="shared" si="172"/>
        <v>#DIV/0!</v>
      </c>
      <c r="N146" s="102" t="e">
        <f t="shared" si="173"/>
        <v>#DIV/0!</v>
      </c>
      <c r="O146" s="102" t="e">
        <f t="shared" si="174"/>
        <v>#DIV/0!</v>
      </c>
      <c r="P146" s="102" t="e">
        <f t="shared" si="175"/>
        <v>#DIV/0!</v>
      </c>
      <c r="Q146" s="121" t="e">
        <f t="shared" si="176"/>
        <v>#DIV/0!</v>
      </c>
      <c r="R146" s="102" t="e">
        <f t="shared" si="177"/>
        <v>#DIV/0!</v>
      </c>
      <c r="S146" s="37">
        <f t="shared" si="178"/>
        <v>1.9599639845400536</v>
      </c>
      <c r="T146" s="38" t="e">
        <f t="shared" si="179"/>
        <v>#DIV/0!</v>
      </c>
      <c r="U146" s="38" t="e">
        <f t="shared" si="180"/>
        <v>#DIV/0!</v>
      </c>
      <c r="V146" s="39" t="e">
        <f t="shared" si="181"/>
        <v>#DIV/0!</v>
      </c>
      <c r="W146" s="40" t="e">
        <f t="shared" si="181"/>
        <v>#DIV/0!</v>
      </c>
      <c r="X146" s="41"/>
      <c r="Z146" s="104" t="e">
        <f>(N146-P155)^2</f>
        <v>#DIV/0!</v>
      </c>
      <c r="AA146" s="40" t="e">
        <f t="shared" si="182"/>
        <v>#DIV/0!</v>
      </c>
      <c r="AB146" s="105">
        <v>1</v>
      </c>
      <c r="AC146" s="106"/>
      <c r="AD146" s="106"/>
      <c r="AE146" s="101" t="e">
        <f t="shared" si="183"/>
        <v>#DIV/0!</v>
      </c>
      <c r="AF146" s="107"/>
      <c r="AG146" s="108" t="e">
        <f>AG155</f>
        <v>#DIV/0!</v>
      </c>
      <c r="AH146" s="108" t="e">
        <f>AH155</f>
        <v>#DIV/0!</v>
      </c>
      <c r="AI146" s="40" t="e">
        <f t="shared" si="184"/>
        <v>#DIV/0!</v>
      </c>
      <c r="AJ146" s="109" t="e">
        <f t="shared" si="185"/>
        <v>#DIV/0!</v>
      </c>
      <c r="AK146" s="110" t="e">
        <f>AJ146/AJ155</f>
        <v>#DIV/0!</v>
      </c>
      <c r="AL146" s="42" t="e">
        <f t="shared" si="186"/>
        <v>#DIV/0!</v>
      </c>
      <c r="AM146" s="42" t="e">
        <f t="shared" si="187"/>
        <v>#DIV/0!</v>
      </c>
      <c r="AN146" s="40" t="e">
        <f t="shared" si="188"/>
        <v>#DIV/0!</v>
      </c>
      <c r="AO146" s="43" t="e">
        <f t="shared" si="189"/>
        <v>#DIV/0!</v>
      </c>
      <c r="AP146" s="40" t="e">
        <f t="shared" si="190"/>
        <v>#DIV/0!</v>
      </c>
      <c r="AQ146" s="37">
        <f t="shared" si="191"/>
        <v>1.9599639845400536</v>
      </c>
      <c r="AR146" s="38" t="e">
        <f t="shared" si="192"/>
        <v>#DIV/0!</v>
      </c>
      <c r="AS146" s="38" t="e">
        <f t="shared" si="193"/>
        <v>#DIV/0!</v>
      </c>
      <c r="AT146" s="44" t="e">
        <f t="shared" si="194"/>
        <v>#DIV/0!</v>
      </c>
      <c r="AU146" s="44" t="e">
        <f t="shared" si="194"/>
        <v>#DIV/0!</v>
      </c>
      <c r="AV146" s="27"/>
      <c r="AX146" s="45"/>
      <c r="AY146" s="45">
        <v>1</v>
      </c>
    </row>
    <row r="147" spans="1:232" hidden="1">
      <c r="B147" s="32" t="s">
        <v>54</v>
      </c>
      <c r="C147" s="33"/>
      <c r="D147" s="34">
        <f t="shared" si="168"/>
        <v>0</v>
      </c>
      <c r="E147" s="35"/>
      <c r="F147" s="33"/>
      <c r="G147" s="34">
        <f t="shared" si="169"/>
        <v>0</v>
      </c>
      <c r="H147" s="35"/>
      <c r="I147" s="36"/>
      <c r="K147" s="40" t="e">
        <f t="shared" si="170"/>
        <v>#DIV/0!</v>
      </c>
      <c r="L147" s="100" t="e">
        <f t="shared" si="171"/>
        <v>#DIV/0!</v>
      </c>
      <c r="M147" s="101" t="e">
        <f t="shared" si="172"/>
        <v>#DIV/0!</v>
      </c>
      <c r="N147" s="102" t="e">
        <f t="shared" si="173"/>
        <v>#DIV/0!</v>
      </c>
      <c r="O147" s="102" t="e">
        <f t="shared" si="174"/>
        <v>#DIV/0!</v>
      </c>
      <c r="P147" s="102" t="e">
        <f t="shared" si="175"/>
        <v>#DIV/0!</v>
      </c>
      <c r="Q147" s="121" t="e">
        <f t="shared" si="176"/>
        <v>#DIV/0!</v>
      </c>
      <c r="R147" s="102" t="e">
        <f t="shared" si="177"/>
        <v>#DIV/0!</v>
      </c>
      <c r="S147" s="37">
        <f t="shared" si="178"/>
        <v>1.9599639845400536</v>
      </c>
      <c r="T147" s="38" t="e">
        <f t="shared" si="179"/>
        <v>#DIV/0!</v>
      </c>
      <c r="U147" s="38" t="e">
        <f t="shared" si="180"/>
        <v>#DIV/0!</v>
      </c>
      <c r="V147" s="39" t="e">
        <f t="shared" si="181"/>
        <v>#DIV/0!</v>
      </c>
      <c r="W147" s="40" t="e">
        <f t="shared" si="181"/>
        <v>#DIV/0!</v>
      </c>
      <c r="X147" s="41"/>
      <c r="Z147" s="104" t="e">
        <f>(N147-P155)^2</f>
        <v>#DIV/0!</v>
      </c>
      <c r="AA147" s="40" t="e">
        <f t="shared" si="182"/>
        <v>#DIV/0!</v>
      </c>
      <c r="AB147" s="105">
        <v>1</v>
      </c>
      <c r="AC147" s="106"/>
      <c r="AD147" s="106"/>
      <c r="AE147" s="101" t="e">
        <f t="shared" si="183"/>
        <v>#DIV/0!</v>
      </c>
      <c r="AF147" s="107"/>
      <c r="AG147" s="108" t="e">
        <f>AG155</f>
        <v>#DIV/0!</v>
      </c>
      <c r="AH147" s="108" t="e">
        <f>AH155</f>
        <v>#DIV/0!</v>
      </c>
      <c r="AI147" s="40" t="e">
        <f t="shared" si="184"/>
        <v>#DIV/0!</v>
      </c>
      <c r="AJ147" s="109" t="e">
        <f t="shared" si="185"/>
        <v>#DIV/0!</v>
      </c>
      <c r="AK147" s="110" t="e">
        <f>AJ147/AJ155</f>
        <v>#DIV/0!</v>
      </c>
      <c r="AL147" s="42" t="e">
        <f t="shared" si="186"/>
        <v>#DIV/0!</v>
      </c>
      <c r="AM147" s="42" t="e">
        <f t="shared" si="187"/>
        <v>#DIV/0!</v>
      </c>
      <c r="AN147" s="40" t="e">
        <f t="shared" si="188"/>
        <v>#DIV/0!</v>
      </c>
      <c r="AO147" s="43" t="e">
        <f t="shared" si="189"/>
        <v>#DIV/0!</v>
      </c>
      <c r="AP147" s="40" t="e">
        <f t="shared" si="190"/>
        <v>#DIV/0!</v>
      </c>
      <c r="AQ147" s="37">
        <f t="shared" si="191"/>
        <v>1.9599639845400536</v>
      </c>
      <c r="AR147" s="38" t="e">
        <f t="shared" si="192"/>
        <v>#DIV/0!</v>
      </c>
      <c r="AS147" s="38" t="e">
        <f t="shared" si="193"/>
        <v>#DIV/0!</v>
      </c>
      <c r="AT147" s="44" t="e">
        <f t="shared" si="194"/>
        <v>#DIV/0!</v>
      </c>
      <c r="AU147" s="44" t="e">
        <f t="shared" si="194"/>
        <v>#DIV/0!</v>
      </c>
      <c r="AV147" s="27"/>
      <c r="AX147" s="45"/>
      <c r="AY147" s="45">
        <v>1</v>
      </c>
    </row>
    <row r="148" spans="1:232" hidden="1">
      <c r="B148" s="32" t="s">
        <v>55</v>
      </c>
      <c r="C148" s="33"/>
      <c r="D148" s="34">
        <f t="shared" si="168"/>
        <v>0</v>
      </c>
      <c r="E148" s="35"/>
      <c r="F148" s="33"/>
      <c r="G148" s="34">
        <f t="shared" si="169"/>
        <v>0</v>
      </c>
      <c r="H148" s="35"/>
      <c r="I148" s="36"/>
      <c r="K148" s="40" t="e">
        <f t="shared" si="170"/>
        <v>#DIV/0!</v>
      </c>
      <c r="L148" s="100" t="e">
        <f t="shared" si="171"/>
        <v>#DIV/0!</v>
      </c>
      <c r="M148" s="101" t="e">
        <f t="shared" si="172"/>
        <v>#DIV/0!</v>
      </c>
      <c r="N148" s="102" t="e">
        <f t="shared" si="173"/>
        <v>#DIV/0!</v>
      </c>
      <c r="O148" s="102" t="e">
        <f t="shared" si="174"/>
        <v>#DIV/0!</v>
      </c>
      <c r="P148" s="102" t="e">
        <f t="shared" si="175"/>
        <v>#DIV/0!</v>
      </c>
      <c r="Q148" s="121" t="e">
        <f t="shared" si="176"/>
        <v>#DIV/0!</v>
      </c>
      <c r="R148" s="102" t="e">
        <f t="shared" si="177"/>
        <v>#DIV/0!</v>
      </c>
      <c r="S148" s="37">
        <f t="shared" si="178"/>
        <v>1.9599639845400536</v>
      </c>
      <c r="T148" s="38" t="e">
        <f t="shared" si="179"/>
        <v>#DIV/0!</v>
      </c>
      <c r="U148" s="38" t="e">
        <f t="shared" si="180"/>
        <v>#DIV/0!</v>
      </c>
      <c r="V148" s="39" t="e">
        <f t="shared" si="181"/>
        <v>#DIV/0!</v>
      </c>
      <c r="W148" s="40" t="e">
        <f t="shared" si="181"/>
        <v>#DIV/0!</v>
      </c>
      <c r="X148" s="41"/>
      <c r="Z148" s="104" t="e">
        <f>(N148-P155)^2</f>
        <v>#DIV/0!</v>
      </c>
      <c r="AA148" s="40" t="e">
        <f t="shared" si="182"/>
        <v>#DIV/0!</v>
      </c>
      <c r="AB148" s="105">
        <v>1</v>
      </c>
      <c r="AC148" s="106"/>
      <c r="AD148" s="106"/>
      <c r="AE148" s="101" t="e">
        <f t="shared" si="183"/>
        <v>#DIV/0!</v>
      </c>
      <c r="AF148" s="107"/>
      <c r="AG148" s="108" t="e">
        <f>AG155</f>
        <v>#DIV/0!</v>
      </c>
      <c r="AH148" s="108" t="e">
        <f>AH155</f>
        <v>#DIV/0!</v>
      </c>
      <c r="AI148" s="40" t="e">
        <f t="shared" si="184"/>
        <v>#DIV/0!</v>
      </c>
      <c r="AJ148" s="109" t="e">
        <f t="shared" si="185"/>
        <v>#DIV/0!</v>
      </c>
      <c r="AK148" s="110" t="e">
        <f>AJ148/AJ155</f>
        <v>#DIV/0!</v>
      </c>
      <c r="AL148" s="42" t="e">
        <f t="shared" si="186"/>
        <v>#DIV/0!</v>
      </c>
      <c r="AM148" s="42" t="e">
        <f t="shared" si="187"/>
        <v>#DIV/0!</v>
      </c>
      <c r="AN148" s="40" t="e">
        <f t="shared" si="188"/>
        <v>#DIV/0!</v>
      </c>
      <c r="AO148" s="43" t="e">
        <f t="shared" si="189"/>
        <v>#DIV/0!</v>
      </c>
      <c r="AP148" s="40" t="e">
        <f t="shared" si="190"/>
        <v>#DIV/0!</v>
      </c>
      <c r="AQ148" s="37">
        <f t="shared" si="191"/>
        <v>1.9599639845400536</v>
      </c>
      <c r="AR148" s="38" t="e">
        <f t="shared" si="192"/>
        <v>#DIV/0!</v>
      </c>
      <c r="AS148" s="38" t="e">
        <f t="shared" si="193"/>
        <v>#DIV/0!</v>
      </c>
      <c r="AT148" s="44" t="e">
        <f t="shared" si="194"/>
        <v>#DIV/0!</v>
      </c>
      <c r="AU148" s="44" t="e">
        <f t="shared" si="194"/>
        <v>#DIV/0!</v>
      </c>
      <c r="AV148" s="27"/>
      <c r="AX148" s="45"/>
      <c r="AY148" s="45">
        <v>1</v>
      </c>
    </row>
    <row r="149" spans="1:232" hidden="1">
      <c r="B149" s="32" t="s">
        <v>56</v>
      </c>
      <c r="C149" s="33"/>
      <c r="D149" s="34">
        <f t="shared" si="168"/>
        <v>0</v>
      </c>
      <c r="E149" s="35"/>
      <c r="F149" s="33"/>
      <c r="G149" s="34">
        <f t="shared" si="169"/>
        <v>0</v>
      </c>
      <c r="H149" s="35"/>
      <c r="I149" s="36"/>
      <c r="K149" s="40" t="e">
        <f t="shared" si="170"/>
        <v>#DIV/0!</v>
      </c>
      <c r="L149" s="100" t="e">
        <f t="shared" si="171"/>
        <v>#DIV/0!</v>
      </c>
      <c r="M149" s="101" t="e">
        <f t="shared" si="172"/>
        <v>#DIV/0!</v>
      </c>
      <c r="N149" s="102" t="e">
        <f t="shared" si="173"/>
        <v>#DIV/0!</v>
      </c>
      <c r="O149" s="102" t="e">
        <f t="shared" si="174"/>
        <v>#DIV/0!</v>
      </c>
      <c r="P149" s="102" t="e">
        <f t="shared" si="175"/>
        <v>#DIV/0!</v>
      </c>
      <c r="Q149" s="121" t="e">
        <f t="shared" si="176"/>
        <v>#DIV/0!</v>
      </c>
      <c r="R149" s="102" t="e">
        <f t="shared" si="177"/>
        <v>#DIV/0!</v>
      </c>
      <c r="S149" s="37">
        <f t="shared" si="178"/>
        <v>1.9599639845400536</v>
      </c>
      <c r="T149" s="38" t="e">
        <f t="shared" si="179"/>
        <v>#DIV/0!</v>
      </c>
      <c r="U149" s="38" t="e">
        <f t="shared" si="180"/>
        <v>#DIV/0!</v>
      </c>
      <c r="V149" s="39" t="e">
        <f t="shared" si="181"/>
        <v>#DIV/0!</v>
      </c>
      <c r="W149" s="40" t="e">
        <f t="shared" si="181"/>
        <v>#DIV/0!</v>
      </c>
      <c r="X149" s="41"/>
      <c r="Z149" s="104" t="e">
        <f>(N149-P155)^2</f>
        <v>#DIV/0!</v>
      </c>
      <c r="AA149" s="40" t="e">
        <f t="shared" si="182"/>
        <v>#DIV/0!</v>
      </c>
      <c r="AB149" s="105">
        <v>1</v>
      </c>
      <c r="AC149" s="106"/>
      <c r="AD149" s="106"/>
      <c r="AE149" s="101" t="e">
        <f t="shared" si="183"/>
        <v>#DIV/0!</v>
      </c>
      <c r="AF149" s="107"/>
      <c r="AG149" s="108" t="e">
        <f>AG155</f>
        <v>#DIV/0!</v>
      </c>
      <c r="AH149" s="108" t="e">
        <f>AH155</f>
        <v>#DIV/0!</v>
      </c>
      <c r="AI149" s="40" t="e">
        <f t="shared" si="184"/>
        <v>#DIV/0!</v>
      </c>
      <c r="AJ149" s="109" t="e">
        <f t="shared" si="185"/>
        <v>#DIV/0!</v>
      </c>
      <c r="AK149" s="110" t="e">
        <f>AJ149/AJ155</f>
        <v>#DIV/0!</v>
      </c>
      <c r="AL149" s="42" t="e">
        <f t="shared" si="186"/>
        <v>#DIV/0!</v>
      </c>
      <c r="AM149" s="42" t="e">
        <f t="shared" si="187"/>
        <v>#DIV/0!</v>
      </c>
      <c r="AN149" s="40" t="e">
        <f t="shared" si="188"/>
        <v>#DIV/0!</v>
      </c>
      <c r="AO149" s="43" t="e">
        <f t="shared" si="189"/>
        <v>#DIV/0!</v>
      </c>
      <c r="AP149" s="40" t="e">
        <f t="shared" si="190"/>
        <v>#DIV/0!</v>
      </c>
      <c r="AQ149" s="37">
        <f t="shared" si="191"/>
        <v>1.9599639845400536</v>
      </c>
      <c r="AR149" s="38" t="e">
        <f t="shared" si="192"/>
        <v>#DIV/0!</v>
      </c>
      <c r="AS149" s="38" t="e">
        <f t="shared" si="193"/>
        <v>#DIV/0!</v>
      </c>
      <c r="AT149" s="44" t="e">
        <f t="shared" si="194"/>
        <v>#DIV/0!</v>
      </c>
      <c r="AU149" s="44" t="e">
        <f t="shared" si="194"/>
        <v>#DIV/0!</v>
      </c>
      <c r="AV149" s="27"/>
      <c r="AX149" s="45"/>
      <c r="AY149" s="45">
        <v>1</v>
      </c>
    </row>
    <row r="150" spans="1:232" hidden="1">
      <c r="B150" s="32" t="s">
        <v>57</v>
      </c>
      <c r="C150" s="33"/>
      <c r="D150" s="34">
        <f t="shared" si="168"/>
        <v>0</v>
      </c>
      <c r="E150" s="35"/>
      <c r="F150" s="33"/>
      <c r="G150" s="34">
        <f t="shared" si="169"/>
        <v>0</v>
      </c>
      <c r="H150" s="35"/>
      <c r="I150" s="36"/>
      <c r="K150" s="40" t="e">
        <f t="shared" si="170"/>
        <v>#DIV/0!</v>
      </c>
      <c r="L150" s="100" t="e">
        <f t="shared" si="171"/>
        <v>#DIV/0!</v>
      </c>
      <c r="M150" s="101" t="e">
        <f t="shared" si="172"/>
        <v>#DIV/0!</v>
      </c>
      <c r="N150" s="102" t="e">
        <f t="shared" si="173"/>
        <v>#DIV/0!</v>
      </c>
      <c r="O150" s="102" t="e">
        <f t="shared" si="174"/>
        <v>#DIV/0!</v>
      </c>
      <c r="P150" s="102" t="e">
        <f t="shared" si="175"/>
        <v>#DIV/0!</v>
      </c>
      <c r="Q150" s="121" t="e">
        <f t="shared" si="176"/>
        <v>#DIV/0!</v>
      </c>
      <c r="R150" s="102" t="e">
        <f t="shared" si="177"/>
        <v>#DIV/0!</v>
      </c>
      <c r="S150" s="37">
        <f t="shared" si="178"/>
        <v>1.9599639845400536</v>
      </c>
      <c r="T150" s="38" t="e">
        <f t="shared" si="179"/>
        <v>#DIV/0!</v>
      </c>
      <c r="U150" s="38" t="e">
        <f t="shared" si="180"/>
        <v>#DIV/0!</v>
      </c>
      <c r="V150" s="39" t="e">
        <f t="shared" si="181"/>
        <v>#DIV/0!</v>
      </c>
      <c r="W150" s="40" t="e">
        <f t="shared" si="181"/>
        <v>#DIV/0!</v>
      </c>
      <c r="X150" s="41"/>
      <c r="Z150" s="104" t="e">
        <f>(N150-P155)^2</f>
        <v>#DIV/0!</v>
      </c>
      <c r="AA150" s="40" t="e">
        <f t="shared" si="182"/>
        <v>#DIV/0!</v>
      </c>
      <c r="AB150" s="105">
        <v>1</v>
      </c>
      <c r="AC150" s="106"/>
      <c r="AD150" s="106"/>
      <c r="AE150" s="101" t="e">
        <f t="shared" si="183"/>
        <v>#DIV/0!</v>
      </c>
      <c r="AF150" s="107"/>
      <c r="AG150" s="108" t="e">
        <f>AG155</f>
        <v>#DIV/0!</v>
      </c>
      <c r="AH150" s="108" t="e">
        <f>AH155</f>
        <v>#DIV/0!</v>
      </c>
      <c r="AI150" s="40" t="e">
        <f t="shared" si="184"/>
        <v>#DIV/0!</v>
      </c>
      <c r="AJ150" s="109" t="e">
        <f t="shared" si="185"/>
        <v>#DIV/0!</v>
      </c>
      <c r="AK150" s="110" t="e">
        <f>AJ150/AJ155</f>
        <v>#DIV/0!</v>
      </c>
      <c r="AL150" s="42" t="e">
        <f t="shared" si="186"/>
        <v>#DIV/0!</v>
      </c>
      <c r="AM150" s="42" t="e">
        <f t="shared" si="187"/>
        <v>#DIV/0!</v>
      </c>
      <c r="AN150" s="40" t="e">
        <f t="shared" si="188"/>
        <v>#DIV/0!</v>
      </c>
      <c r="AO150" s="43" t="e">
        <f t="shared" si="189"/>
        <v>#DIV/0!</v>
      </c>
      <c r="AP150" s="40" t="e">
        <f t="shared" si="190"/>
        <v>#DIV/0!</v>
      </c>
      <c r="AQ150" s="37">
        <f t="shared" si="191"/>
        <v>1.9599639845400536</v>
      </c>
      <c r="AR150" s="38" t="e">
        <f t="shared" si="192"/>
        <v>#DIV/0!</v>
      </c>
      <c r="AS150" s="38" t="e">
        <f t="shared" si="193"/>
        <v>#DIV/0!</v>
      </c>
      <c r="AT150" s="44" t="e">
        <f t="shared" si="194"/>
        <v>#DIV/0!</v>
      </c>
      <c r="AU150" s="44" t="e">
        <f t="shared" si="194"/>
        <v>#DIV/0!</v>
      </c>
      <c r="AV150" s="27"/>
      <c r="AX150" s="45"/>
      <c r="AY150" s="45">
        <v>1</v>
      </c>
    </row>
    <row r="151" spans="1:232" hidden="1">
      <c r="B151" s="32" t="s">
        <v>58</v>
      </c>
      <c r="C151" s="33"/>
      <c r="D151" s="34">
        <f t="shared" si="168"/>
        <v>0</v>
      </c>
      <c r="E151" s="35"/>
      <c r="F151" s="33"/>
      <c r="G151" s="34">
        <f t="shared" si="169"/>
        <v>0</v>
      </c>
      <c r="H151" s="35"/>
      <c r="I151" s="36"/>
      <c r="K151" s="40" t="e">
        <f t="shared" si="170"/>
        <v>#DIV/0!</v>
      </c>
      <c r="L151" s="100" t="e">
        <f t="shared" si="171"/>
        <v>#DIV/0!</v>
      </c>
      <c r="M151" s="101" t="e">
        <f t="shared" si="172"/>
        <v>#DIV/0!</v>
      </c>
      <c r="N151" s="102" t="e">
        <f t="shared" si="173"/>
        <v>#DIV/0!</v>
      </c>
      <c r="O151" s="102" t="e">
        <f t="shared" si="174"/>
        <v>#DIV/0!</v>
      </c>
      <c r="P151" s="102" t="e">
        <f t="shared" si="175"/>
        <v>#DIV/0!</v>
      </c>
      <c r="Q151" s="121" t="e">
        <f t="shared" si="176"/>
        <v>#DIV/0!</v>
      </c>
      <c r="R151" s="102" t="e">
        <f t="shared" si="177"/>
        <v>#DIV/0!</v>
      </c>
      <c r="S151" s="37">
        <f t="shared" si="178"/>
        <v>1.9599639845400536</v>
      </c>
      <c r="T151" s="38" t="e">
        <f t="shared" si="179"/>
        <v>#DIV/0!</v>
      </c>
      <c r="U151" s="38" t="e">
        <f t="shared" si="180"/>
        <v>#DIV/0!</v>
      </c>
      <c r="V151" s="39" t="e">
        <f t="shared" si="181"/>
        <v>#DIV/0!</v>
      </c>
      <c r="W151" s="40" t="e">
        <f t="shared" si="181"/>
        <v>#DIV/0!</v>
      </c>
      <c r="X151" s="41"/>
      <c r="Z151" s="104" t="e">
        <f>(N151-P155)^2</f>
        <v>#DIV/0!</v>
      </c>
      <c r="AA151" s="40" t="e">
        <f t="shared" si="182"/>
        <v>#DIV/0!</v>
      </c>
      <c r="AB151" s="105">
        <v>1</v>
      </c>
      <c r="AC151" s="106"/>
      <c r="AD151" s="106"/>
      <c r="AE151" s="101" t="e">
        <f t="shared" si="183"/>
        <v>#DIV/0!</v>
      </c>
      <c r="AF151" s="107"/>
      <c r="AG151" s="108" t="e">
        <f>AG155</f>
        <v>#DIV/0!</v>
      </c>
      <c r="AH151" s="108" t="e">
        <f>AH155</f>
        <v>#DIV/0!</v>
      </c>
      <c r="AI151" s="40" t="e">
        <f t="shared" si="184"/>
        <v>#DIV/0!</v>
      </c>
      <c r="AJ151" s="109" t="e">
        <f t="shared" si="185"/>
        <v>#DIV/0!</v>
      </c>
      <c r="AK151" s="110" t="e">
        <f>AJ151/AJ155</f>
        <v>#DIV/0!</v>
      </c>
      <c r="AL151" s="42" t="e">
        <f t="shared" si="186"/>
        <v>#DIV/0!</v>
      </c>
      <c r="AM151" s="42" t="e">
        <f t="shared" si="187"/>
        <v>#DIV/0!</v>
      </c>
      <c r="AN151" s="40" t="e">
        <f t="shared" si="188"/>
        <v>#DIV/0!</v>
      </c>
      <c r="AO151" s="43" t="e">
        <f t="shared" si="189"/>
        <v>#DIV/0!</v>
      </c>
      <c r="AP151" s="40" t="e">
        <f t="shared" si="190"/>
        <v>#DIV/0!</v>
      </c>
      <c r="AQ151" s="37">
        <f t="shared" si="191"/>
        <v>1.9599639845400536</v>
      </c>
      <c r="AR151" s="38" t="e">
        <f t="shared" si="192"/>
        <v>#DIV/0!</v>
      </c>
      <c r="AS151" s="38" t="e">
        <f t="shared" si="193"/>
        <v>#DIV/0!</v>
      </c>
      <c r="AT151" s="44" t="e">
        <f t="shared" si="194"/>
        <v>#DIV/0!</v>
      </c>
      <c r="AU151" s="44" t="e">
        <f t="shared" si="194"/>
        <v>#DIV/0!</v>
      </c>
      <c r="AV151" s="27"/>
      <c r="AX151" s="45"/>
      <c r="AY151" s="45">
        <v>1</v>
      </c>
    </row>
    <row r="152" spans="1:232" hidden="1">
      <c r="B152" s="32" t="s">
        <v>59</v>
      </c>
      <c r="C152" s="33"/>
      <c r="D152" s="34">
        <f t="shared" si="168"/>
        <v>0</v>
      </c>
      <c r="E152" s="35"/>
      <c r="F152" s="33"/>
      <c r="G152" s="34">
        <f t="shared" si="169"/>
        <v>0</v>
      </c>
      <c r="H152" s="35"/>
      <c r="I152" s="36"/>
      <c r="K152" s="40" t="e">
        <f t="shared" si="170"/>
        <v>#DIV/0!</v>
      </c>
      <c r="L152" s="100" t="e">
        <f t="shared" si="171"/>
        <v>#DIV/0!</v>
      </c>
      <c r="M152" s="101" t="e">
        <f t="shared" si="172"/>
        <v>#DIV/0!</v>
      </c>
      <c r="N152" s="102" t="e">
        <f t="shared" si="173"/>
        <v>#DIV/0!</v>
      </c>
      <c r="O152" s="102" t="e">
        <f t="shared" si="174"/>
        <v>#DIV/0!</v>
      </c>
      <c r="P152" s="102" t="e">
        <f t="shared" si="175"/>
        <v>#DIV/0!</v>
      </c>
      <c r="Q152" s="121" t="e">
        <f t="shared" si="176"/>
        <v>#DIV/0!</v>
      </c>
      <c r="R152" s="102" t="e">
        <f t="shared" si="177"/>
        <v>#DIV/0!</v>
      </c>
      <c r="S152" s="37">
        <f t="shared" si="178"/>
        <v>1.9599639845400536</v>
      </c>
      <c r="T152" s="38" t="e">
        <f t="shared" si="179"/>
        <v>#DIV/0!</v>
      </c>
      <c r="U152" s="38" t="e">
        <f t="shared" si="180"/>
        <v>#DIV/0!</v>
      </c>
      <c r="V152" s="39" t="e">
        <f t="shared" si="181"/>
        <v>#DIV/0!</v>
      </c>
      <c r="W152" s="40" t="e">
        <f t="shared" si="181"/>
        <v>#DIV/0!</v>
      </c>
      <c r="X152" s="41"/>
      <c r="Z152" s="104" t="e">
        <f>(N152-P155)^2</f>
        <v>#DIV/0!</v>
      </c>
      <c r="AA152" s="40" t="e">
        <f t="shared" si="182"/>
        <v>#DIV/0!</v>
      </c>
      <c r="AB152" s="105">
        <v>1</v>
      </c>
      <c r="AC152" s="106"/>
      <c r="AD152" s="106"/>
      <c r="AE152" s="101" t="e">
        <f t="shared" si="183"/>
        <v>#DIV/0!</v>
      </c>
      <c r="AF152" s="107"/>
      <c r="AG152" s="108" t="e">
        <f>AG155</f>
        <v>#DIV/0!</v>
      </c>
      <c r="AH152" s="108" t="e">
        <f>AH155</f>
        <v>#DIV/0!</v>
      </c>
      <c r="AI152" s="40" t="e">
        <f t="shared" si="184"/>
        <v>#DIV/0!</v>
      </c>
      <c r="AJ152" s="109" t="e">
        <f t="shared" si="185"/>
        <v>#DIV/0!</v>
      </c>
      <c r="AK152" s="110" t="e">
        <f>AJ152/AJ155</f>
        <v>#DIV/0!</v>
      </c>
      <c r="AL152" s="42" t="e">
        <f t="shared" si="186"/>
        <v>#DIV/0!</v>
      </c>
      <c r="AM152" s="42" t="e">
        <f t="shared" si="187"/>
        <v>#DIV/0!</v>
      </c>
      <c r="AN152" s="40" t="e">
        <f t="shared" si="188"/>
        <v>#DIV/0!</v>
      </c>
      <c r="AO152" s="43" t="e">
        <f t="shared" si="189"/>
        <v>#DIV/0!</v>
      </c>
      <c r="AP152" s="40" t="e">
        <f t="shared" si="190"/>
        <v>#DIV/0!</v>
      </c>
      <c r="AQ152" s="37">
        <f t="shared" si="191"/>
        <v>1.9599639845400536</v>
      </c>
      <c r="AR152" s="38" t="e">
        <f t="shared" si="192"/>
        <v>#DIV/0!</v>
      </c>
      <c r="AS152" s="38" t="e">
        <f t="shared" si="193"/>
        <v>#DIV/0!</v>
      </c>
      <c r="AT152" s="44" t="e">
        <f t="shared" si="194"/>
        <v>#DIV/0!</v>
      </c>
      <c r="AU152" s="44" t="e">
        <f t="shared" si="194"/>
        <v>#DIV/0!</v>
      </c>
      <c r="AV152" s="27"/>
      <c r="AX152" s="45"/>
      <c r="AY152" s="45">
        <v>1</v>
      </c>
    </row>
    <row r="153" spans="1:232" hidden="1">
      <c r="B153" s="32" t="s">
        <v>60</v>
      </c>
      <c r="C153" s="33"/>
      <c r="D153" s="34">
        <f t="shared" si="168"/>
        <v>0</v>
      </c>
      <c r="E153" s="35"/>
      <c r="F153" s="33"/>
      <c r="G153" s="34">
        <f t="shared" si="169"/>
        <v>0</v>
      </c>
      <c r="H153" s="35"/>
      <c r="I153" s="36"/>
      <c r="K153" s="40" t="e">
        <f t="shared" si="170"/>
        <v>#DIV/0!</v>
      </c>
      <c r="L153" s="100" t="e">
        <f t="shared" si="171"/>
        <v>#DIV/0!</v>
      </c>
      <c r="M153" s="101" t="e">
        <f t="shared" si="172"/>
        <v>#DIV/0!</v>
      </c>
      <c r="N153" s="102" t="e">
        <f t="shared" si="173"/>
        <v>#DIV/0!</v>
      </c>
      <c r="O153" s="102" t="e">
        <f t="shared" si="174"/>
        <v>#DIV/0!</v>
      </c>
      <c r="P153" s="102" t="e">
        <f t="shared" si="175"/>
        <v>#DIV/0!</v>
      </c>
      <c r="Q153" s="121" t="e">
        <f t="shared" si="176"/>
        <v>#DIV/0!</v>
      </c>
      <c r="R153" s="102" t="e">
        <f t="shared" si="177"/>
        <v>#DIV/0!</v>
      </c>
      <c r="S153" s="37">
        <f t="shared" si="178"/>
        <v>1.9599639845400536</v>
      </c>
      <c r="T153" s="38" t="e">
        <f t="shared" si="179"/>
        <v>#DIV/0!</v>
      </c>
      <c r="U153" s="38" t="e">
        <f t="shared" si="180"/>
        <v>#DIV/0!</v>
      </c>
      <c r="V153" s="39" t="e">
        <f t="shared" si="181"/>
        <v>#DIV/0!</v>
      </c>
      <c r="W153" s="40" t="e">
        <f t="shared" si="181"/>
        <v>#DIV/0!</v>
      </c>
      <c r="X153" s="41"/>
      <c r="Z153" s="104" t="e">
        <f>(N153-P155)^2</f>
        <v>#DIV/0!</v>
      </c>
      <c r="AA153" s="40" t="e">
        <f t="shared" si="182"/>
        <v>#DIV/0!</v>
      </c>
      <c r="AB153" s="105">
        <v>1</v>
      </c>
      <c r="AC153" s="106"/>
      <c r="AD153" s="106"/>
      <c r="AE153" s="101" t="e">
        <f t="shared" si="183"/>
        <v>#DIV/0!</v>
      </c>
      <c r="AF153" s="107"/>
      <c r="AG153" s="108" t="e">
        <f>AG155</f>
        <v>#DIV/0!</v>
      </c>
      <c r="AH153" s="108" t="e">
        <f>AH155</f>
        <v>#DIV/0!</v>
      </c>
      <c r="AI153" s="40" t="e">
        <f t="shared" si="184"/>
        <v>#DIV/0!</v>
      </c>
      <c r="AJ153" s="109" t="e">
        <f t="shared" si="185"/>
        <v>#DIV/0!</v>
      </c>
      <c r="AK153" s="110" t="e">
        <f>AJ153/AJ155</f>
        <v>#DIV/0!</v>
      </c>
      <c r="AL153" s="42" t="e">
        <f t="shared" si="186"/>
        <v>#DIV/0!</v>
      </c>
      <c r="AM153" s="42" t="e">
        <f t="shared" si="187"/>
        <v>#DIV/0!</v>
      </c>
      <c r="AN153" s="40" t="e">
        <f t="shared" si="188"/>
        <v>#DIV/0!</v>
      </c>
      <c r="AO153" s="43" t="e">
        <f t="shared" si="189"/>
        <v>#DIV/0!</v>
      </c>
      <c r="AP153" s="40" t="e">
        <f t="shared" si="190"/>
        <v>#DIV/0!</v>
      </c>
      <c r="AQ153" s="37">
        <f t="shared" si="191"/>
        <v>1.9599639845400536</v>
      </c>
      <c r="AR153" s="38" t="e">
        <f t="shared" si="192"/>
        <v>#DIV/0!</v>
      </c>
      <c r="AS153" s="38" t="e">
        <f t="shared" si="193"/>
        <v>#DIV/0!</v>
      </c>
      <c r="AT153" s="44" t="e">
        <f t="shared" si="194"/>
        <v>#DIV/0!</v>
      </c>
      <c r="AU153" s="44" t="e">
        <f t="shared" si="194"/>
        <v>#DIV/0!</v>
      </c>
      <c r="AV153" s="27"/>
      <c r="AX153" s="45"/>
      <c r="AY153" s="45">
        <v>1</v>
      </c>
    </row>
    <row r="154" spans="1:232" hidden="1">
      <c r="B154" s="32" t="s">
        <v>61</v>
      </c>
      <c r="C154" s="33"/>
      <c r="D154" s="34">
        <f t="shared" si="168"/>
        <v>0</v>
      </c>
      <c r="E154" s="35"/>
      <c r="F154" s="33"/>
      <c r="G154" s="34">
        <f t="shared" si="169"/>
        <v>0</v>
      </c>
      <c r="H154" s="35"/>
      <c r="I154" s="36"/>
      <c r="K154" s="40" t="e">
        <f t="shared" si="170"/>
        <v>#DIV/0!</v>
      </c>
      <c r="L154" s="100" t="e">
        <f>(D154/(C154*E154)+(G154/(F154*H154)))</f>
        <v>#DIV/0!</v>
      </c>
      <c r="M154" s="101" t="e">
        <f t="shared" si="172"/>
        <v>#DIV/0!</v>
      </c>
      <c r="N154" s="102" t="e">
        <f t="shared" si="173"/>
        <v>#DIV/0!</v>
      </c>
      <c r="O154" s="102" t="e">
        <f t="shared" si="174"/>
        <v>#DIV/0!</v>
      </c>
      <c r="P154" s="102" t="e">
        <f t="shared" si="175"/>
        <v>#DIV/0!</v>
      </c>
      <c r="Q154" s="121" t="e">
        <f t="shared" si="176"/>
        <v>#DIV/0!</v>
      </c>
      <c r="R154" s="102" t="e">
        <f t="shared" si="177"/>
        <v>#DIV/0!</v>
      </c>
      <c r="S154" s="37">
        <f t="shared" si="178"/>
        <v>1.9599639845400536</v>
      </c>
      <c r="T154" s="38" t="e">
        <f t="shared" si="179"/>
        <v>#DIV/0!</v>
      </c>
      <c r="U154" s="38" t="e">
        <f t="shared" si="180"/>
        <v>#DIV/0!</v>
      </c>
      <c r="V154" s="39" t="e">
        <f t="shared" si="181"/>
        <v>#DIV/0!</v>
      </c>
      <c r="W154" s="40" t="e">
        <f t="shared" si="181"/>
        <v>#DIV/0!</v>
      </c>
      <c r="X154" s="41"/>
      <c r="Z154" s="104" t="e">
        <f>(N154-P155)^2</f>
        <v>#DIV/0!</v>
      </c>
      <c r="AA154" s="40" t="e">
        <f t="shared" si="182"/>
        <v>#DIV/0!</v>
      </c>
      <c r="AB154" s="105">
        <v>1</v>
      </c>
      <c r="AC154" s="106"/>
      <c r="AD154" s="106"/>
      <c r="AE154" s="101" t="e">
        <f t="shared" si="183"/>
        <v>#DIV/0!</v>
      </c>
      <c r="AF154" s="107"/>
      <c r="AG154" s="108" t="e">
        <f>AG155</f>
        <v>#DIV/0!</v>
      </c>
      <c r="AH154" s="108" t="e">
        <f>AH155</f>
        <v>#DIV/0!</v>
      </c>
      <c r="AI154" s="40" t="e">
        <f t="shared" si="184"/>
        <v>#DIV/0!</v>
      </c>
      <c r="AJ154" s="109" t="e">
        <f t="shared" si="185"/>
        <v>#DIV/0!</v>
      </c>
      <c r="AK154" s="110" t="e">
        <f>AJ154/AJ155</f>
        <v>#DIV/0!</v>
      </c>
      <c r="AL154" s="42" t="e">
        <f t="shared" si="186"/>
        <v>#DIV/0!</v>
      </c>
      <c r="AM154" s="42" t="e">
        <f t="shared" si="187"/>
        <v>#DIV/0!</v>
      </c>
      <c r="AN154" s="40" t="e">
        <f t="shared" si="188"/>
        <v>#DIV/0!</v>
      </c>
      <c r="AO154" s="43" t="e">
        <f t="shared" si="189"/>
        <v>#DIV/0!</v>
      </c>
      <c r="AP154" s="40" t="e">
        <f t="shared" si="190"/>
        <v>#DIV/0!</v>
      </c>
      <c r="AQ154" s="37">
        <f t="shared" si="191"/>
        <v>1.9599639845400536</v>
      </c>
      <c r="AR154" s="38" t="e">
        <f t="shared" si="192"/>
        <v>#DIV/0!</v>
      </c>
      <c r="AS154" s="38" t="e">
        <f t="shared" si="193"/>
        <v>#DIV/0!</v>
      </c>
      <c r="AT154" s="44" t="e">
        <f t="shared" si="194"/>
        <v>#DIV/0!</v>
      </c>
      <c r="AU154" s="44" t="e">
        <f t="shared" si="194"/>
        <v>#DIV/0!</v>
      </c>
      <c r="AV154" s="27"/>
      <c r="AX154" s="45"/>
      <c r="AY154" s="45">
        <v>1</v>
      </c>
    </row>
    <row r="155" spans="1:232" hidden="1">
      <c r="B155" s="46">
        <f>COUNT(D143:D154)</f>
        <v>12</v>
      </c>
      <c r="C155" s="47">
        <f t="shared" ref="C155:H155" si="195">SUM(C143:C154)</f>
        <v>0</v>
      </c>
      <c r="D155" s="47">
        <f t="shared" si="195"/>
        <v>0</v>
      </c>
      <c r="E155" s="47">
        <f t="shared" si="195"/>
        <v>0</v>
      </c>
      <c r="F155" s="47">
        <f t="shared" si="195"/>
        <v>0</v>
      </c>
      <c r="G155" s="47">
        <f t="shared" si="195"/>
        <v>0</v>
      </c>
      <c r="H155" s="47">
        <f t="shared" si="195"/>
        <v>0</v>
      </c>
      <c r="I155" s="48"/>
      <c r="K155" s="61"/>
      <c r="L155" s="123"/>
      <c r="M155" s="49" t="e">
        <f>SUM(M143:M154)</f>
        <v>#DIV/0!</v>
      </c>
      <c r="N155" s="50"/>
      <c r="O155" s="51" t="e">
        <f>SUM(O143:O154)</f>
        <v>#DIV/0!</v>
      </c>
      <c r="P155" s="52" t="e">
        <f>O155/M155</f>
        <v>#DIV/0!</v>
      </c>
      <c r="Q155" s="51" t="e">
        <f>EXP(P155)</f>
        <v>#DIV/0!</v>
      </c>
      <c r="R155" s="51" t="e">
        <f>SQRT(1/M155)</f>
        <v>#DIV/0!</v>
      </c>
      <c r="S155" s="37">
        <f t="shared" si="178"/>
        <v>1.9599639845400536</v>
      </c>
      <c r="T155" s="53" t="e">
        <f>P155-(R155*S155)</f>
        <v>#DIV/0!</v>
      </c>
      <c r="U155" s="53" t="e">
        <f>P155+(R155*S155)</f>
        <v>#DIV/0!</v>
      </c>
      <c r="V155" s="112" t="e">
        <f>EXP(T155)</f>
        <v>#DIV/0!</v>
      </c>
      <c r="W155" s="61" t="e">
        <f>EXP(U155)</f>
        <v>#DIV/0!</v>
      </c>
      <c r="X155" s="54"/>
      <c r="Y155" s="54"/>
      <c r="Z155" s="55"/>
      <c r="AA155" s="56" t="e">
        <f>SUM(AA143:AA154)</f>
        <v>#DIV/0!</v>
      </c>
      <c r="AB155" s="57">
        <f>SUM(AB143:AB154)</f>
        <v>12</v>
      </c>
      <c r="AC155" s="58" t="e">
        <f>AA155-(AB155-1)</f>
        <v>#DIV/0!</v>
      </c>
      <c r="AD155" s="49" t="e">
        <f>M155</f>
        <v>#DIV/0!</v>
      </c>
      <c r="AE155" s="49" t="e">
        <f>SUM(AE143:AE154)</f>
        <v>#DIV/0!</v>
      </c>
      <c r="AF155" s="59" t="e">
        <f>AE155/AD155</f>
        <v>#DIV/0!</v>
      </c>
      <c r="AG155" s="113" t="e">
        <f>AC155/(AD155-AF155)</f>
        <v>#DIV/0!</v>
      </c>
      <c r="AH155" s="113" t="e">
        <f>IF(AA155&lt;AB155-1,"0",AG155)</f>
        <v>#DIV/0!</v>
      </c>
      <c r="AI155" s="55"/>
      <c r="AJ155" s="49" t="e">
        <f>SUM(AJ143:AJ154)</f>
        <v>#DIV/0!</v>
      </c>
      <c r="AK155" s="114" t="e">
        <f>SUM(AK143:AK154)</f>
        <v>#DIV/0!</v>
      </c>
      <c r="AL155" s="58" t="e">
        <f>SUM(AL143:AL154)</f>
        <v>#DIV/0!</v>
      </c>
      <c r="AM155" s="58" t="e">
        <f>AL155/AJ155</f>
        <v>#DIV/0!</v>
      </c>
      <c r="AN155" s="61" t="e">
        <f>EXP(AM155)</f>
        <v>#DIV/0!</v>
      </c>
      <c r="AO155" s="60" t="e">
        <f>1/AJ155</f>
        <v>#DIV/0!</v>
      </c>
      <c r="AP155" s="61" t="e">
        <f>SQRT(AO155)</f>
        <v>#DIV/0!</v>
      </c>
      <c r="AQ155" s="37">
        <f t="shared" si="191"/>
        <v>1.9599639845400536</v>
      </c>
      <c r="AR155" s="53" t="e">
        <f>AM155-(AQ155*AP155)</f>
        <v>#DIV/0!</v>
      </c>
      <c r="AS155" s="53" t="e">
        <f>AM155+(1.96*AP155)</f>
        <v>#DIV/0!</v>
      </c>
      <c r="AT155" s="124" t="e">
        <f>EXP(AR155)</f>
        <v>#DIV/0!</v>
      </c>
      <c r="AU155" s="124" t="e">
        <f>EXP(AS155)</f>
        <v>#DIV/0!</v>
      </c>
      <c r="AV155" s="88"/>
      <c r="AW155" s="126"/>
      <c r="AX155" s="63" t="e">
        <f>AA155</f>
        <v>#DIV/0!</v>
      </c>
      <c r="AY155" s="46">
        <f>SUM(AY143:AY154)</f>
        <v>12</v>
      </c>
    </row>
    <row r="156" spans="1:232" ht="13.5" hidden="1" thickBot="1">
      <c r="B156" s="16"/>
      <c r="C156" s="64"/>
      <c r="D156" s="64"/>
      <c r="E156" s="64"/>
      <c r="F156" s="64"/>
      <c r="G156" s="64"/>
      <c r="H156" s="64"/>
      <c r="I156" s="65"/>
      <c r="J156" s="18"/>
      <c r="K156" s="18"/>
      <c r="L156" s="18"/>
      <c r="M156" s="18"/>
      <c r="N156" s="18"/>
      <c r="O156" s="18"/>
      <c r="P156" s="18"/>
      <c r="Q156" s="18"/>
      <c r="R156" s="66"/>
      <c r="S156" s="66"/>
      <c r="T156" s="66"/>
      <c r="U156" s="66"/>
      <c r="V156" s="66"/>
      <c r="W156" s="66"/>
      <c r="X156" s="66"/>
      <c r="Z156" s="18"/>
      <c r="AA156" s="18"/>
      <c r="AB156" s="67"/>
      <c r="AC156" s="68"/>
      <c r="AD156" s="68"/>
      <c r="AE156" s="68"/>
      <c r="AF156" s="70"/>
      <c r="AG156" s="70"/>
      <c r="AH156" s="70"/>
      <c r="AI156" s="70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71"/>
      <c r="AU156" s="71"/>
      <c r="AV156" s="71"/>
      <c r="AW156" s="18"/>
      <c r="AX156" s="72" t="s">
        <v>43</v>
      </c>
      <c r="AY156" s="18"/>
    </row>
    <row r="157" spans="1:232" ht="26.5" hidden="1" thickBot="1">
      <c r="D157" s="73"/>
      <c r="E157" s="73"/>
      <c r="F157" s="73"/>
      <c r="G157" s="73"/>
      <c r="H157" s="73"/>
      <c r="I157" s="74"/>
      <c r="J157" s="72"/>
      <c r="K157" s="72"/>
      <c r="L157" s="18"/>
      <c r="M157" s="18"/>
      <c r="N157" s="18"/>
      <c r="O157" s="18"/>
      <c r="P157" s="18"/>
      <c r="Q157" s="18"/>
      <c r="R157" s="75"/>
      <c r="S157" s="75"/>
      <c r="T157" s="75"/>
      <c r="U157" s="75"/>
      <c r="V157" s="75"/>
      <c r="W157" s="75"/>
      <c r="X157" s="75"/>
      <c r="Z157" s="18"/>
      <c r="AA157" s="18"/>
      <c r="AB157" s="18"/>
      <c r="AC157" s="18"/>
      <c r="AD157" s="18"/>
      <c r="AE157" s="18"/>
      <c r="AF157" s="18"/>
      <c r="AG157" s="18"/>
      <c r="AH157" s="18"/>
      <c r="AI157" s="76"/>
      <c r="AJ157" s="77"/>
      <c r="AK157" s="77"/>
      <c r="AL157" s="78"/>
      <c r="AM157" s="79"/>
      <c r="AN157" s="117"/>
      <c r="AO157" s="118" t="s">
        <v>44</v>
      </c>
      <c r="AP157" s="119">
        <f>TINV((1-$H$1),(AB155-2))</f>
        <v>2.2281388519862744</v>
      </c>
      <c r="AQ157" s="18"/>
      <c r="AR157" s="80" t="s">
        <v>45</v>
      </c>
      <c r="AS157" s="120">
        <f>$H$1</f>
        <v>0.95</v>
      </c>
      <c r="AT157" s="44" t="e">
        <f>EXP(AM155-AP157*SQRT((1/AD155)+AH155))</f>
        <v>#DIV/0!</v>
      </c>
      <c r="AU157" s="44" t="e">
        <f>EXP(AM155+AP157*SQRT((1/AD155)+AH155))</f>
        <v>#DIV/0!</v>
      </c>
      <c r="AV157" s="27"/>
      <c r="AW157" s="18"/>
      <c r="AX157" s="81" t="e">
        <f>_xlfn.CHISQ.DIST.RT(AX155,AY155-1)</f>
        <v>#DIV/0!</v>
      </c>
      <c r="AY157" s="82" t="e">
        <f>IF(AX157&lt;0.05,"heterogeneidad","homogeneidad")</f>
        <v>#DIV/0!</v>
      </c>
    </row>
    <row r="158" spans="1:232" ht="14.5" hidden="1">
      <c r="A158" s="7"/>
      <c r="B158" s="72"/>
      <c r="C158" s="83"/>
      <c r="D158" s="83"/>
      <c r="E158" s="83"/>
      <c r="F158" s="83"/>
      <c r="G158" s="83"/>
      <c r="H158" s="83"/>
      <c r="I158" s="74"/>
      <c r="J158" s="72"/>
      <c r="K158" s="72"/>
      <c r="L158" s="18"/>
      <c r="M158" s="18"/>
      <c r="N158" s="18"/>
      <c r="O158" s="18"/>
      <c r="P158" s="18"/>
      <c r="Q158" s="18"/>
      <c r="R158" s="75"/>
      <c r="S158" s="75"/>
      <c r="T158" s="75"/>
      <c r="U158" s="75"/>
      <c r="V158" s="75"/>
      <c r="W158" s="75"/>
      <c r="X158" s="75"/>
      <c r="Z158" s="18"/>
      <c r="AA158" s="18"/>
      <c r="AB158" s="18"/>
      <c r="AC158" s="18"/>
      <c r="AD158" s="18"/>
      <c r="AE158" s="18"/>
      <c r="AF158" s="18"/>
      <c r="AG158" s="18"/>
      <c r="AH158" s="18"/>
      <c r="AI158" s="76"/>
      <c r="AJ158" s="77"/>
      <c r="AK158" s="77"/>
      <c r="AL158" s="78"/>
      <c r="AM158" s="79"/>
      <c r="AN158" s="84"/>
      <c r="AO158" s="85"/>
      <c r="AP158" s="22"/>
      <c r="AQ158" s="18"/>
      <c r="AR158" s="18"/>
      <c r="AS158" s="86"/>
      <c r="AT158" s="27"/>
      <c r="AU158" s="27"/>
      <c r="AV158" s="27"/>
      <c r="AW158" s="18"/>
      <c r="AX158" s="18"/>
      <c r="AY158" s="18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</row>
    <row r="159" spans="1:232" ht="13" hidden="1" customHeight="1">
      <c r="B159" s="16"/>
      <c r="C159" s="64"/>
      <c r="D159" s="64"/>
      <c r="E159" s="64"/>
      <c r="F159" s="64"/>
      <c r="G159" s="64"/>
      <c r="H159" s="64"/>
      <c r="I159" s="65"/>
      <c r="J159" s="133" t="s">
        <v>4</v>
      </c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5"/>
      <c r="X159" s="19"/>
      <c r="Y159" s="133" t="s">
        <v>5</v>
      </c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5"/>
      <c r="AV159" s="19"/>
      <c r="AW159" s="136" t="s">
        <v>48</v>
      </c>
      <c r="AX159" s="137"/>
      <c r="AY159" s="137"/>
    </row>
    <row r="160" spans="1:232" hidden="1">
      <c r="A160" s="89"/>
      <c r="B160" s="21" t="s">
        <v>6</v>
      </c>
      <c r="C160" s="132" t="s">
        <v>7</v>
      </c>
      <c r="D160" s="132"/>
      <c r="E160" s="132"/>
      <c r="F160" s="132" t="s">
        <v>8</v>
      </c>
      <c r="G160" s="132"/>
      <c r="H160" s="132"/>
      <c r="I160" s="22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3"/>
      <c r="AY160" s="23"/>
    </row>
    <row r="161" spans="1:232" ht="60" hidden="1">
      <c r="B161" s="25"/>
      <c r="C161" s="26" t="s">
        <v>9</v>
      </c>
      <c r="D161" s="26" t="s">
        <v>10</v>
      </c>
      <c r="E161" s="26" t="s">
        <v>11</v>
      </c>
      <c r="F161" s="26" t="s">
        <v>9</v>
      </c>
      <c r="G161" s="26" t="s">
        <v>10</v>
      </c>
      <c r="H161" s="26" t="s">
        <v>11</v>
      </c>
      <c r="I161" s="27"/>
      <c r="K161" s="28" t="s">
        <v>12</v>
      </c>
      <c r="L161" s="28" t="s">
        <v>13</v>
      </c>
      <c r="M161" s="28" t="s">
        <v>14</v>
      </c>
      <c r="N161" s="28" t="s">
        <v>15</v>
      </c>
      <c r="O161" s="28" t="s">
        <v>16</v>
      </c>
      <c r="P161" s="28" t="s">
        <v>17</v>
      </c>
      <c r="Q161" s="28" t="s">
        <v>18</v>
      </c>
      <c r="R161" s="28" t="s">
        <v>19</v>
      </c>
      <c r="S161" s="98" t="s">
        <v>3</v>
      </c>
      <c r="T161" s="28" t="s">
        <v>20</v>
      </c>
      <c r="U161" s="28" t="s">
        <v>21</v>
      </c>
      <c r="V161" s="28" t="s">
        <v>22</v>
      </c>
      <c r="W161" s="28" t="s">
        <v>22</v>
      </c>
      <c r="X161" s="29"/>
      <c r="Y161" s="30"/>
      <c r="Z161" s="98" t="s">
        <v>23</v>
      </c>
      <c r="AA161" s="28" t="s">
        <v>24</v>
      </c>
      <c r="AB161" s="98" t="s">
        <v>25</v>
      </c>
      <c r="AC161" s="98" t="s">
        <v>26</v>
      </c>
      <c r="AD161" s="98" t="s">
        <v>27</v>
      </c>
      <c r="AE161" s="28" t="s">
        <v>28</v>
      </c>
      <c r="AF161" s="28" t="s">
        <v>29</v>
      </c>
      <c r="AG161" s="99" t="s">
        <v>30</v>
      </c>
      <c r="AH161" s="99" t="s">
        <v>31</v>
      </c>
      <c r="AI161" s="98" t="s">
        <v>32</v>
      </c>
      <c r="AJ161" s="28" t="s">
        <v>33</v>
      </c>
      <c r="AK161" s="28" t="s">
        <v>34</v>
      </c>
      <c r="AL161" s="28" t="s">
        <v>35</v>
      </c>
      <c r="AM161" s="98" t="s">
        <v>36</v>
      </c>
      <c r="AN161" s="98" t="s">
        <v>37</v>
      </c>
      <c r="AO161" s="28" t="s">
        <v>38</v>
      </c>
      <c r="AP161" s="28" t="s">
        <v>39</v>
      </c>
      <c r="AQ161" s="98" t="s">
        <v>3</v>
      </c>
      <c r="AR161" s="28" t="s">
        <v>40</v>
      </c>
      <c r="AS161" s="28" t="s">
        <v>41</v>
      </c>
      <c r="AT161" s="28" t="s">
        <v>22</v>
      </c>
      <c r="AU161" s="28" t="s">
        <v>22</v>
      </c>
      <c r="AV161" s="29"/>
      <c r="AX161" s="31" t="s">
        <v>42</v>
      </c>
      <c r="AY161" s="31" t="s">
        <v>25</v>
      </c>
    </row>
    <row r="162" spans="1:232" hidden="1">
      <c r="B162" s="32" t="s">
        <v>50</v>
      </c>
      <c r="C162" s="33"/>
      <c r="D162" s="34">
        <f>E162-C162</f>
        <v>0</v>
      </c>
      <c r="E162" s="35"/>
      <c r="F162" s="33"/>
      <c r="G162" s="34">
        <f>H162-F162</f>
        <v>0</v>
      </c>
      <c r="H162" s="35"/>
      <c r="I162" s="36"/>
      <c r="K162" s="40" t="e">
        <f>(C162/E162)/(F162/H162)</f>
        <v>#DIV/0!</v>
      </c>
      <c r="L162" s="100" t="e">
        <f>(D162/(C162*E162)+(G162/(F162*H162)))</f>
        <v>#DIV/0!</v>
      </c>
      <c r="M162" s="101" t="e">
        <f>1/L162</f>
        <v>#DIV/0!</v>
      </c>
      <c r="N162" s="102" t="e">
        <f>LN(K162)</f>
        <v>#DIV/0!</v>
      </c>
      <c r="O162" s="102" t="e">
        <f>M162*N162</f>
        <v>#DIV/0!</v>
      </c>
      <c r="P162" s="102" t="e">
        <f>LN(K162)</f>
        <v>#DIV/0!</v>
      </c>
      <c r="Q162" s="121" t="e">
        <f>K162</f>
        <v>#DIV/0!</v>
      </c>
      <c r="R162" s="102" t="e">
        <f>SQRT(1/M162)</f>
        <v>#DIV/0!</v>
      </c>
      <c r="S162" s="37">
        <f>$H$2</f>
        <v>1.9599639845400536</v>
      </c>
      <c r="T162" s="38" t="e">
        <f>P162-(R162*S162)</f>
        <v>#DIV/0!</v>
      </c>
      <c r="U162" s="38" t="e">
        <f>P162+(R162*S162)</f>
        <v>#DIV/0!</v>
      </c>
      <c r="V162" s="39" t="e">
        <f>EXP(T162)</f>
        <v>#DIV/0!</v>
      </c>
      <c r="W162" s="40" t="e">
        <f>EXP(U162)</f>
        <v>#DIV/0!</v>
      </c>
      <c r="X162" s="41"/>
      <c r="Z162" s="104" t="e">
        <f>(N162-P173)^2</f>
        <v>#DIV/0!</v>
      </c>
      <c r="AA162" s="40" t="e">
        <f>M162*Z162</f>
        <v>#DIV/0!</v>
      </c>
      <c r="AB162" s="105">
        <v>1</v>
      </c>
      <c r="AC162" s="106"/>
      <c r="AD162" s="106"/>
      <c r="AE162" s="101" t="e">
        <f>M162^2</f>
        <v>#DIV/0!</v>
      </c>
      <c r="AF162" s="107"/>
      <c r="AG162" s="108" t="e">
        <f>AG173</f>
        <v>#DIV/0!</v>
      </c>
      <c r="AH162" s="108" t="e">
        <f>AH173</f>
        <v>#DIV/0!</v>
      </c>
      <c r="AI162" s="40" t="e">
        <f>1/M162</f>
        <v>#DIV/0!</v>
      </c>
      <c r="AJ162" s="109" t="e">
        <f>1/(AH162+AI162)</f>
        <v>#DIV/0!</v>
      </c>
      <c r="AK162" s="110" t="e">
        <f>AJ162/AJ173</f>
        <v>#DIV/0!</v>
      </c>
      <c r="AL162" s="42" t="e">
        <f>AJ162*N162</f>
        <v>#DIV/0!</v>
      </c>
      <c r="AM162" s="42" t="e">
        <f>AL162/AJ162</f>
        <v>#DIV/0!</v>
      </c>
      <c r="AN162" s="40" t="e">
        <f>EXP(AM162)</f>
        <v>#DIV/0!</v>
      </c>
      <c r="AO162" s="43" t="e">
        <f>1/AJ162</f>
        <v>#DIV/0!</v>
      </c>
      <c r="AP162" s="40" t="e">
        <f>SQRT(AO162)</f>
        <v>#DIV/0!</v>
      </c>
      <c r="AQ162" s="37">
        <f>$H$2</f>
        <v>1.9599639845400536</v>
      </c>
      <c r="AR162" s="38" t="e">
        <f>AM162-(AQ162*AP162)</f>
        <v>#DIV/0!</v>
      </c>
      <c r="AS162" s="38" t="e">
        <f>AM162+(1.96*AP162)</f>
        <v>#DIV/0!</v>
      </c>
      <c r="AT162" s="44" t="e">
        <f>EXP(AR162)</f>
        <v>#DIV/0!</v>
      </c>
      <c r="AU162" s="44" t="e">
        <f>EXP(AS162)</f>
        <v>#DIV/0!</v>
      </c>
      <c r="AV162" s="27"/>
      <c r="AX162" s="45"/>
      <c r="AY162" s="45">
        <v>1</v>
      </c>
    </row>
    <row r="163" spans="1:232" hidden="1">
      <c r="B163" s="32" t="s">
        <v>51</v>
      </c>
      <c r="C163" s="33"/>
      <c r="D163" s="34">
        <f t="shared" ref="D163:D172" si="196">E163-C163</f>
        <v>0</v>
      </c>
      <c r="E163" s="35"/>
      <c r="F163" s="33"/>
      <c r="G163" s="34">
        <f t="shared" ref="G163:G172" si="197">H163-F163</f>
        <v>0</v>
      </c>
      <c r="H163" s="35"/>
      <c r="I163" s="36"/>
      <c r="K163" s="40" t="e">
        <f t="shared" ref="K163:K172" si="198">(C163/E163)/(F163/H163)</f>
        <v>#DIV/0!</v>
      </c>
      <c r="L163" s="100" t="e">
        <f t="shared" ref="L163:L171" si="199">(D163/(C163*E163)+(G163/(F163*H163)))</f>
        <v>#DIV/0!</v>
      </c>
      <c r="M163" s="101" t="e">
        <f t="shared" ref="M163:M172" si="200">1/L163</f>
        <v>#DIV/0!</v>
      </c>
      <c r="N163" s="102" t="e">
        <f t="shared" ref="N163:N172" si="201">LN(K163)</f>
        <v>#DIV/0!</v>
      </c>
      <c r="O163" s="102" t="e">
        <f t="shared" ref="O163:O172" si="202">M163*N163</f>
        <v>#DIV/0!</v>
      </c>
      <c r="P163" s="102" t="e">
        <f t="shared" ref="P163:P172" si="203">LN(K163)</f>
        <v>#DIV/0!</v>
      </c>
      <c r="Q163" s="121" t="e">
        <f t="shared" ref="Q163:Q172" si="204">K163</f>
        <v>#DIV/0!</v>
      </c>
      <c r="R163" s="102" t="e">
        <f t="shared" ref="R163:R172" si="205">SQRT(1/M163)</f>
        <v>#DIV/0!</v>
      </c>
      <c r="S163" s="37">
        <f t="shared" ref="S163:S173" si="206">$H$2</f>
        <v>1.9599639845400536</v>
      </c>
      <c r="T163" s="38" t="e">
        <f t="shared" ref="T163:T172" si="207">P163-(R163*S163)</f>
        <v>#DIV/0!</v>
      </c>
      <c r="U163" s="38" t="e">
        <f t="shared" ref="U163:U172" si="208">P163+(R163*S163)</f>
        <v>#DIV/0!</v>
      </c>
      <c r="V163" s="39" t="e">
        <f t="shared" ref="V163:W172" si="209">EXP(T163)</f>
        <v>#DIV/0!</v>
      </c>
      <c r="W163" s="40" t="e">
        <f t="shared" si="209"/>
        <v>#DIV/0!</v>
      </c>
      <c r="X163" s="41"/>
      <c r="Z163" s="104" t="e">
        <f>(N163-P173)^2</f>
        <v>#DIV/0!</v>
      </c>
      <c r="AA163" s="40" t="e">
        <f t="shared" ref="AA163:AA172" si="210">M163*Z163</f>
        <v>#DIV/0!</v>
      </c>
      <c r="AB163" s="105">
        <v>1</v>
      </c>
      <c r="AC163" s="106"/>
      <c r="AD163" s="106"/>
      <c r="AE163" s="101" t="e">
        <f t="shared" ref="AE163:AE172" si="211">M163^2</f>
        <v>#DIV/0!</v>
      </c>
      <c r="AF163" s="107"/>
      <c r="AG163" s="108" t="e">
        <f>AG173</f>
        <v>#DIV/0!</v>
      </c>
      <c r="AH163" s="108" t="e">
        <f>AH173</f>
        <v>#DIV/0!</v>
      </c>
      <c r="AI163" s="40" t="e">
        <f t="shared" ref="AI163:AI172" si="212">1/M163</f>
        <v>#DIV/0!</v>
      </c>
      <c r="AJ163" s="109" t="e">
        <f t="shared" ref="AJ163:AJ172" si="213">1/(AH163+AI163)</f>
        <v>#DIV/0!</v>
      </c>
      <c r="AK163" s="110" t="e">
        <f>AJ163/AJ173</f>
        <v>#DIV/0!</v>
      </c>
      <c r="AL163" s="42" t="e">
        <f t="shared" ref="AL163:AL172" si="214">AJ163*N163</f>
        <v>#DIV/0!</v>
      </c>
      <c r="AM163" s="42" t="e">
        <f t="shared" ref="AM163:AM172" si="215">AL163/AJ163</f>
        <v>#DIV/0!</v>
      </c>
      <c r="AN163" s="40" t="e">
        <f t="shared" ref="AN163:AN172" si="216">EXP(AM163)</f>
        <v>#DIV/0!</v>
      </c>
      <c r="AO163" s="43" t="e">
        <f t="shared" ref="AO163:AO172" si="217">1/AJ163</f>
        <v>#DIV/0!</v>
      </c>
      <c r="AP163" s="40" t="e">
        <f t="shared" ref="AP163:AP172" si="218">SQRT(AO163)</f>
        <v>#DIV/0!</v>
      </c>
      <c r="AQ163" s="37">
        <f t="shared" ref="AQ163:AQ173" si="219">$H$2</f>
        <v>1.9599639845400536</v>
      </c>
      <c r="AR163" s="38" t="e">
        <f t="shared" ref="AR163:AR172" si="220">AM163-(AQ163*AP163)</f>
        <v>#DIV/0!</v>
      </c>
      <c r="AS163" s="38" t="e">
        <f t="shared" ref="AS163:AS172" si="221">AM163+(1.96*AP163)</f>
        <v>#DIV/0!</v>
      </c>
      <c r="AT163" s="44" t="e">
        <f t="shared" ref="AT163:AU172" si="222">EXP(AR163)</f>
        <v>#DIV/0!</v>
      </c>
      <c r="AU163" s="44" t="e">
        <f t="shared" si="222"/>
        <v>#DIV/0!</v>
      </c>
      <c r="AV163" s="27"/>
      <c r="AX163" s="45"/>
      <c r="AY163" s="45">
        <v>1</v>
      </c>
    </row>
    <row r="164" spans="1:232" hidden="1">
      <c r="B164" s="32" t="s">
        <v>52</v>
      </c>
      <c r="C164" s="33"/>
      <c r="D164" s="34">
        <f t="shared" si="196"/>
        <v>0</v>
      </c>
      <c r="E164" s="35"/>
      <c r="F164" s="33"/>
      <c r="G164" s="34">
        <f t="shared" si="197"/>
        <v>0</v>
      </c>
      <c r="H164" s="35"/>
      <c r="I164" s="36"/>
      <c r="K164" s="40" t="e">
        <f t="shared" si="198"/>
        <v>#DIV/0!</v>
      </c>
      <c r="L164" s="100" t="e">
        <f t="shared" si="199"/>
        <v>#DIV/0!</v>
      </c>
      <c r="M164" s="101" t="e">
        <f t="shared" si="200"/>
        <v>#DIV/0!</v>
      </c>
      <c r="N164" s="102" t="e">
        <f t="shared" si="201"/>
        <v>#DIV/0!</v>
      </c>
      <c r="O164" s="102" t="e">
        <f t="shared" si="202"/>
        <v>#DIV/0!</v>
      </c>
      <c r="P164" s="102" t="e">
        <f t="shared" si="203"/>
        <v>#DIV/0!</v>
      </c>
      <c r="Q164" s="121" t="e">
        <f t="shared" si="204"/>
        <v>#DIV/0!</v>
      </c>
      <c r="R164" s="102" t="e">
        <f t="shared" si="205"/>
        <v>#DIV/0!</v>
      </c>
      <c r="S164" s="37">
        <f t="shared" si="206"/>
        <v>1.9599639845400536</v>
      </c>
      <c r="T164" s="38" t="e">
        <f t="shared" si="207"/>
        <v>#DIV/0!</v>
      </c>
      <c r="U164" s="38" t="e">
        <f t="shared" si="208"/>
        <v>#DIV/0!</v>
      </c>
      <c r="V164" s="39" t="e">
        <f t="shared" si="209"/>
        <v>#DIV/0!</v>
      </c>
      <c r="W164" s="40" t="e">
        <f t="shared" si="209"/>
        <v>#DIV/0!</v>
      </c>
      <c r="X164" s="41"/>
      <c r="Z164" s="104" t="e">
        <f>(N164-P173)^2</f>
        <v>#DIV/0!</v>
      </c>
      <c r="AA164" s="40" t="e">
        <f t="shared" si="210"/>
        <v>#DIV/0!</v>
      </c>
      <c r="AB164" s="105">
        <v>1</v>
      </c>
      <c r="AC164" s="106"/>
      <c r="AD164" s="106"/>
      <c r="AE164" s="101" t="e">
        <f t="shared" si="211"/>
        <v>#DIV/0!</v>
      </c>
      <c r="AF164" s="107"/>
      <c r="AG164" s="108" t="e">
        <f>AG173</f>
        <v>#DIV/0!</v>
      </c>
      <c r="AH164" s="108" t="e">
        <f>AH173</f>
        <v>#DIV/0!</v>
      </c>
      <c r="AI164" s="40" t="e">
        <f t="shared" si="212"/>
        <v>#DIV/0!</v>
      </c>
      <c r="AJ164" s="109" t="e">
        <f t="shared" si="213"/>
        <v>#DIV/0!</v>
      </c>
      <c r="AK164" s="110" t="e">
        <f>AJ164/AJ173</f>
        <v>#DIV/0!</v>
      </c>
      <c r="AL164" s="42" t="e">
        <f t="shared" si="214"/>
        <v>#DIV/0!</v>
      </c>
      <c r="AM164" s="42" t="e">
        <f t="shared" si="215"/>
        <v>#DIV/0!</v>
      </c>
      <c r="AN164" s="40" t="e">
        <f t="shared" si="216"/>
        <v>#DIV/0!</v>
      </c>
      <c r="AO164" s="43" t="e">
        <f t="shared" si="217"/>
        <v>#DIV/0!</v>
      </c>
      <c r="AP164" s="40" t="e">
        <f t="shared" si="218"/>
        <v>#DIV/0!</v>
      </c>
      <c r="AQ164" s="37">
        <f t="shared" si="219"/>
        <v>1.9599639845400536</v>
      </c>
      <c r="AR164" s="38" t="e">
        <f t="shared" si="220"/>
        <v>#DIV/0!</v>
      </c>
      <c r="AS164" s="38" t="e">
        <f t="shared" si="221"/>
        <v>#DIV/0!</v>
      </c>
      <c r="AT164" s="44" t="e">
        <f t="shared" si="222"/>
        <v>#DIV/0!</v>
      </c>
      <c r="AU164" s="44" t="e">
        <f t="shared" si="222"/>
        <v>#DIV/0!</v>
      </c>
      <c r="AV164" s="27"/>
      <c r="AX164" s="45"/>
      <c r="AY164" s="45">
        <v>1</v>
      </c>
    </row>
    <row r="165" spans="1:232" hidden="1">
      <c r="B165" s="32" t="s">
        <v>53</v>
      </c>
      <c r="C165" s="33"/>
      <c r="D165" s="34">
        <f t="shared" si="196"/>
        <v>0</v>
      </c>
      <c r="E165" s="35"/>
      <c r="F165" s="33"/>
      <c r="G165" s="34">
        <f t="shared" si="197"/>
        <v>0</v>
      </c>
      <c r="H165" s="35"/>
      <c r="I165" s="36"/>
      <c r="K165" s="40" t="e">
        <f t="shared" si="198"/>
        <v>#DIV/0!</v>
      </c>
      <c r="L165" s="100" t="e">
        <f t="shared" si="199"/>
        <v>#DIV/0!</v>
      </c>
      <c r="M165" s="101" t="e">
        <f t="shared" si="200"/>
        <v>#DIV/0!</v>
      </c>
      <c r="N165" s="102" t="e">
        <f t="shared" si="201"/>
        <v>#DIV/0!</v>
      </c>
      <c r="O165" s="102" t="e">
        <f t="shared" si="202"/>
        <v>#DIV/0!</v>
      </c>
      <c r="P165" s="102" t="e">
        <f t="shared" si="203"/>
        <v>#DIV/0!</v>
      </c>
      <c r="Q165" s="121" t="e">
        <f t="shared" si="204"/>
        <v>#DIV/0!</v>
      </c>
      <c r="R165" s="102" t="e">
        <f t="shared" si="205"/>
        <v>#DIV/0!</v>
      </c>
      <c r="S165" s="37">
        <f t="shared" si="206"/>
        <v>1.9599639845400536</v>
      </c>
      <c r="T165" s="38" t="e">
        <f t="shared" si="207"/>
        <v>#DIV/0!</v>
      </c>
      <c r="U165" s="38" t="e">
        <f t="shared" si="208"/>
        <v>#DIV/0!</v>
      </c>
      <c r="V165" s="39" t="e">
        <f t="shared" si="209"/>
        <v>#DIV/0!</v>
      </c>
      <c r="W165" s="40" t="e">
        <f t="shared" si="209"/>
        <v>#DIV/0!</v>
      </c>
      <c r="X165" s="41"/>
      <c r="Z165" s="104" t="e">
        <f>(N165-P173)^2</f>
        <v>#DIV/0!</v>
      </c>
      <c r="AA165" s="40" t="e">
        <f t="shared" si="210"/>
        <v>#DIV/0!</v>
      </c>
      <c r="AB165" s="105">
        <v>1</v>
      </c>
      <c r="AC165" s="106"/>
      <c r="AD165" s="106"/>
      <c r="AE165" s="101" t="e">
        <f t="shared" si="211"/>
        <v>#DIV/0!</v>
      </c>
      <c r="AF165" s="107"/>
      <c r="AG165" s="108" t="e">
        <f>AG173</f>
        <v>#DIV/0!</v>
      </c>
      <c r="AH165" s="108" t="e">
        <f>AH173</f>
        <v>#DIV/0!</v>
      </c>
      <c r="AI165" s="40" t="e">
        <f t="shared" si="212"/>
        <v>#DIV/0!</v>
      </c>
      <c r="AJ165" s="109" t="e">
        <f t="shared" si="213"/>
        <v>#DIV/0!</v>
      </c>
      <c r="AK165" s="110" t="e">
        <f>AJ165/AJ173</f>
        <v>#DIV/0!</v>
      </c>
      <c r="AL165" s="42" t="e">
        <f t="shared" si="214"/>
        <v>#DIV/0!</v>
      </c>
      <c r="AM165" s="42" t="e">
        <f t="shared" si="215"/>
        <v>#DIV/0!</v>
      </c>
      <c r="AN165" s="40" t="e">
        <f t="shared" si="216"/>
        <v>#DIV/0!</v>
      </c>
      <c r="AO165" s="43" t="e">
        <f t="shared" si="217"/>
        <v>#DIV/0!</v>
      </c>
      <c r="AP165" s="40" t="e">
        <f t="shared" si="218"/>
        <v>#DIV/0!</v>
      </c>
      <c r="AQ165" s="37">
        <f t="shared" si="219"/>
        <v>1.9599639845400536</v>
      </c>
      <c r="AR165" s="38" t="e">
        <f t="shared" si="220"/>
        <v>#DIV/0!</v>
      </c>
      <c r="AS165" s="38" t="e">
        <f t="shared" si="221"/>
        <v>#DIV/0!</v>
      </c>
      <c r="AT165" s="44" t="e">
        <f t="shared" si="222"/>
        <v>#DIV/0!</v>
      </c>
      <c r="AU165" s="44" t="e">
        <f t="shared" si="222"/>
        <v>#DIV/0!</v>
      </c>
      <c r="AV165" s="27"/>
      <c r="AX165" s="45"/>
      <c r="AY165" s="45">
        <v>1</v>
      </c>
    </row>
    <row r="166" spans="1:232" hidden="1">
      <c r="B166" s="32" t="s">
        <v>54</v>
      </c>
      <c r="C166" s="33"/>
      <c r="D166" s="34">
        <f t="shared" si="196"/>
        <v>0</v>
      </c>
      <c r="E166" s="35"/>
      <c r="F166" s="33"/>
      <c r="G166" s="34">
        <f t="shared" si="197"/>
        <v>0</v>
      </c>
      <c r="H166" s="35"/>
      <c r="I166" s="36"/>
      <c r="K166" s="40" t="e">
        <f t="shared" si="198"/>
        <v>#DIV/0!</v>
      </c>
      <c r="L166" s="100" t="e">
        <f t="shared" si="199"/>
        <v>#DIV/0!</v>
      </c>
      <c r="M166" s="101" t="e">
        <f t="shared" si="200"/>
        <v>#DIV/0!</v>
      </c>
      <c r="N166" s="102" t="e">
        <f t="shared" si="201"/>
        <v>#DIV/0!</v>
      </c>
      <c r="O166" s="102" t="e">
        <f t="shared" si="202"/>
        <v>#DIV/0!</v>
      </c>
      <c r="P166" s="102" t="e">
        <f t="shared" si="203"/>
        <v>#DIV/0!</v>
      </c>
      <c r="Q166" s="121" t="e">
        <f t="shared" si="204"/>
        <v>#DIV/0!</v>
      </c>
      <c r="R166" s="102" t="e">
        <f t="shared" si="205"/>
        <v>#DIV/0!</v>
      </c>
      <c r="S166" s="37">
        <f t="shared" si="206"/>
        <v>1.9599639845400536</v>
      </c>
      <c r="T166" s="38" t="e">
        <f t="shared" si="207"/>
        <v>#DIV/0!</v>
      </c>
      <c r="U166" s="38" t="e">
        <f t="shared" si="208"/>
        <v>#DIV/0!</v>
      </c>
      <c r="V166" s="39" t="e">
        <f t="shared" si="209"/>
        <v>#DIV/0!</v>
      </c>
      <c r="W166" s="40" t="e">
        <f t="shared" si="209"/>
        <v>#DIV/0!</v>
      </c>
      <c r="X166" s="41"/>
      <c r="Z166" s="104" t="e">
        <f>(N166-P173)^2</f>
        <v>#DIV/0!</v>
      </c>
      <c r="AA166" s="40" t="e">
        <f t="shared" si="210"/>
        <v>#DIV/0!</v>
      </c>
      <c r="AB166" s="105">
        <v>1</v>
      </c>
      <c r="AC166" s="106"/>
      <c r="AD166" s="106"/>
      <c r="AE166" s="101" t="e">
        <f t="shared" si="211"/>
        <v>#DIV/0!</v>
      </c>
      <c r="AF166" s="107"/>
      <c r="AG166" s="108" t="e">
        <f>AG173</f>
        <v>#DIV/0!</v>
      </c>
      <c r="AH166" s="108" t="e">
        <f>AH173</f>
        <v>#DIV/0!</v>
      </c>
      <c r="AI166" s="40" t="e">
        <f t="shared" si="212"/>
        <v>#DIV/0!</v>
      </c>
      <c r="AJ166" s="109" t="e">
        <f t="shared" si="213"/>
        <v>#DIV/0!</v>
      </c>
      <c r="AK166" s="110" t="e">
        <f>AJ166/AJ173</f>
        <v>#DIV/0!</v>
      </c>
      <c r="AL166" s="42" t="e">
        <f t="shared" si="214"/>
        <v>#DIV/0!</v>
      </c>
      <c r="AM166" s="42" t="e">
        <f t="shared" si="215"/>
        <v>#DIV/0!</v>
      </c>
      <c r="AN166" s="40" t="e">
        <f t="shared" si="216"/>
        <v>#DIV/0!</v>
      </c>
      <c r="AO166" s="43" t="e">
        <f t="shared" si="217"/>
        <v>#DIV/0!</v>
      </c>
      <c r="AP166" s="40" t="e">
        <f t="shared" si="218"/>
        <v>#DIV/0!</v>
      </c>
      <c r="AQ166" s="37">
        <f t="shared" si="219"/>
        <v>1.9599639845400536</v>
      </c>
      <c r="AR166" s="38" t="e">
        <f t="shared" si="220"/>
        <v>#DIV/0!</v>
      </c>
      <c r="AS166" s="38" t="e">
        <f t="shared" si="221"/>
        <v>#DIV/0!</v>
      </c>
      <c r="AT166" s="44" t="e">
        <f t="shared" si="222"/>
        <v>#DIV/0!</v>
      </c>
      <c r="AU166" s="44" t="e">
        <f t="shared" si="222"/>
        <v>#DIV/0!</v>
      </c>
      <c r="AV166" s="27"/>
      <c r="AX166" s="45"/>
      <c r="AY166" s="45">
        <v>1</v>
      </c>
    </row>
    <row r="167" spans="1:232" hidden="1">
      <c r="B167" s="32" t="s">
        <v>55</v>
      </c>
      <c r="C167" s="33"/>
      <c r="D167" s="34">
        <f t="shared" si="196"/>
        <v>0</v>
      </c>
      <c r="E167" s="35"/>
      <c r="F167" s="33"/>
      <c r="G167" s="34">
        <f t="shared" si="197"/>
        <v>0</v>
      </c>
      <c r="H167" s="35"/>
      <c r="I167" s="36"/>
      <c r="K167" s="40" t="e">
        <f t="shared" si="198"/>
        <v>#DIV/0!</v>
      </c>
      <c r="L167" s="100" t="e">
        <f t="shared" si="199"/>
        <v>#DIV/0!</v>
      </c>
      <c r="M167" s="101" t="e">
        <f t="shared" si="200"/>
        <v>#DIV/0!</v>
      </c>
      <c r="N167" s="102" t="e">
        <f t="shared" si="201"/>
        <v>#DIV/0!</v>
      </c>
      <c r="O167" s="102" t="e">
        <f t="shared" si="202"/>
        <v>#DIV/0!</v>
      </c>
      <c r="P167" s="102" t="e">
        <f t="shared" si="203"/>
        <v>#DIV/0!</v>
      </c>
      <c r="Q167" s="121" t="e">
        <f t="shared" si="204"/>
        <v>#DIV/0!</v>
      </c>
      <c r="R167" s="102" t="e">
        <f t="shared" si="205"/>
        <v>#DIV/0!</v>
      </c>
      <c r="S167" s="37">
        <f t="shared" si="206"/>
        <v>1.9599639845400536</v>
      </c>
      <c r="T167" s="38" t="e">
        <f t="shared" si="207"/>
        <v>#DIV/0!</v>
      </c>
      <c r="U167" s="38" t="e">
        <f t="shared" si="208"/>
        <v>#DIV/0!</v>
      </c>
      <c r="V167" s="39" t="e">
        <f t="shared" si="209"/>
        <v>#DIV/0!</v>
      </c>
      <c r="W167" s="40" t="e">
        <f t="shared" si="209"/>
        <v>#DIV/0!</v>
      </c>
      <c r="X167" s="41"/>
      <c r="Z167" s="104" t="e">
        <f>(N167-P173)^2</f>
        <v>#DIV/0!</v>
      </c>
      <c r="AA167" s="40" t="e">
        <f t="shared" si="210"/>
        <v>#DIV/0!</v>
      </c>
      <c r="AB167" s="105">
        <v>1</v>
      </c>
      <c r="AC167" s="106"/>
      <c r="AD167" s="106"/>
      <c r="AE167" s="101" t="e">
        <f t="shared" si="211"/>
        <v>#DIV/0!</v>
      </c>
      <c r="AF167" s="107"/>
      <c r="AG167" s="108" t="e">
        <f>AG173</f>
        <v>#DIV/0!</v>
      </c>
      <c r="AH167" s="108" t="e">
        <f>AH173</f>
        <v>#DIV/0!</v>
      </c>
      <c r="AI167" s="40" t="e">
        <f t="shared" si="212"/>
        <v>#DIV/0!</v>
      </c>
      <c r="AJ167" s="109" t="e">
        <f t="shared" si="213"/>
        <v>#DIV/0!</v>
      </c>
      <c r="AK167" s="110" t="e">
        <f>AJ167/AJ173</f>
        <v>#DIV/0!</v>
      </c>
      <c r="AL167" s="42" t="e">
        <f t="shared" si="214"/>
        <v>#DIV/0!</v>
      </c>
      <c r="AM167" s="42" t="e">
        <f t="shared" si="215"/>
        <v>#DIV/0!</v>
      </c>
      <c r="AN167" s="40" t="e">
        <f t="shared" si="216"/>
        <v>#DIV/0!</v>
      </c>
      <c r="AO167" s="43" t="e">
        <f t="shared" si="217"/>
        <v>#DIV/0!</v>
      </c>
      <c r="AP167" s="40" t="e">
        <f t="shared" si="218"/>
        <v>#DIV/0!</v>
      </c>
      <c r="AQ167" s="37">
        <f t="shared" si="219"/>
        <v>1.9599639845400536</v>
      </c>
      <c r="AR167" s="38" t="e">
        <f t="shared" si="220"/>
        <v>#DIV/0!</v>
      </c>
      <c r="AS167" s="38" t="e">
        <f t="shared" si="221"/>
        <v>#DIV/0!</v>
      </c>
      <c r="AT167" s="44" t="e">
        <f t="shared" si="222"/>
        <v>#DIV/0!</v>
      </c>
      <c r="AU167" s="44" t="e">
        <f t="shared" si="222"/>
        <v>#DIV/0!</v>
      </c>
      <c r="AV167" s="27"/>
      <c r="AX167" s="45"/>
      <c r="AY167" s="45">
        <v>1</v>
      </c>
    </row>
    <row r="168" spans="1:232" hidden="1">
      <c r="B168" s="32" t="s">
        <v>56</v>
      </c>
      <c r="C168" s="33"/>
      <c r="D168" s="34">
        <f t="shared" si="196"/>
        <v>0</v>
      </c>
      <c r="E168" s="35"/>
      <c r="F168" s="33"/>
      <c r="G168" s="34">
        <f t="shared" si="197"/>
        <v>0</v>
      </c>
      <c r="H168" s="35"/>
      <c r="I168" s="36"/>
      <c r="K168" s="40" t="e">
        <f t="shared" si="198"/>
        <v>#DIV/0!</v>
      </c>
      <c r="L168" s="100" t="e">
        <f t="shared" si="199"/>
        <v>#DIV/0!</v>
      </c>
      <c r="M168" s="101" t="e">
        <f t="shared" si="200"/>
        <v>#DIV/0!</v>
      </c>
      <c r="N168" s="102" t="e">
        <f t="shared" si="201"/>
        <v>#DIV/0!</v>
      </c>
      <c r="O168" s="102" t="e">
        <f t="shared" si="202"/>
        <v>#DIV/0!</v>
      </c>
      <c r="P168" s="102" t="e">
        <f t="shared" si="203"/>
        <v>#DIV/0!</v>
      </c>
      <c r="Q168" s="121" t="e">
        <f t="shared" si="204"/>
        <v>#DIV/0!</v>
      </c>
      <c r="R168" s="102" t="e">
        <f t="shared" si="205"/>
        <v>#DIV/0!</v>
      </c>
      <c r="S168" s="37">
        <f t="shared" si="206"/>
        <v>1.9599639845400536</v>
      </c>
      <c r="T168" s="38" t="e">
        <f t="shared" si="207"/>
        <v>#DIV/0!</v>
      </c>
      <c r="U168" s="38" t="e">
        <f t="shared" si="208"/>
        <v>#DIV/0!</v>
      </c>
      <c r="V168" s="39" t="e">
        <f t="shared" si="209"/>
        <v>#DIV/0!</v>
      </c>
      <c r="W168" s="40" t="e">
        <f t="shared" si="209"/>
        <v>#DIV/0!</v>
      </c>
      <c r="X168" s="41"/>
      <c r="Z168" s="104" t="e">
        <f>(N168-P173)^2</f>
        <v>#DIV/0!</v>
      </c>
      <c r="AA168" s="40" t="e">
        <f t="shared" si="210"/>
        <v>#DIV/0!</v>
      </c>
      <c r="AB168" s="105">
        <v>1</v>
      </c>
      <c r="AC168" s="106"/>
      <c r="AD168" s="106"/>
      <c r="AE168" s="101" t="e">
        <f t="shared" si="211"/>
        <v>#DIV/0!</v>
      </c>
      <c r="AF168" s="107"/>
      <c r="AG168" s="108" t="e">
        <f>AG173</f>
        <v>#DIV/0!</v>
      </c>
      <c r="AH168" s="108" t="e">
        <f>AH173</f>
        <v>#DIV/0!</v>
      </c>
      <c r="AI168" s="40" t="e">
        <f t="shared" si="212"/>
        <v>#DIV/0!</v>
      </c>
      <c r="AJ168" s="109" t="e">
        <f t="shared" si="213"/>
        <v>#DIV/0!</v>
      </c>
      <c r="AK168" s="110" t="e">
        <f>AJ168/AJ173</f>
        <v>#DIV/0!</v>
      </c>
      <c r="AL168" s="42" t="e">
        <f t="shared" si="214"/>
        <v>#DIV/0!</v>
      </c>
      <c r="AM168" s="42" t="e">
        <f t="shared" si="215"/>
        <v>#DIV/0!</v>
      </c>
      <c r="AN168" s="40" t="e">
        <f t="shared" si="216"/>
        <v>#DIV/0!</v>
      </c>
      <c r="AO168" s="43" t="e">
        <f t="shared" si="217"/>
        <v>#DIV/0!</v>
      </c>
      <c r="AP168" s="40" t="e">
        <f t="shared" si="218"/>
        <v>#DIV/0!</v>
      </c>
      <c r="AQ168" s="37">
        <f t="shared" si="219"/>
        <v>1.9599639845400536</v>
      </c>
      <c r="AR168" s="38" t="e">
        <f t="shared" si="220"/>
        <v>#DIV/0!</v>
      </c>
      <c r="AS168" s="38" t="e">
        <f t="shared" si="221"/>
        <v>#DIV/0!</v>
      </c>
      <c r="AT168" s="44" t="e">
        <f t="shared" si="222"/>
        <v>#DIV/0!</v>
      </c>
      <c r="AU168" s="44" t="e">
        <f t="shared" si="222"/>
        <v>#DIV/0!</v>
      </c>
      <c r="AV168" s="27"/>
      <c r="AX168" s="45"/>
      <c r="AY168" s="45">
        <v>1</v>
      </c>
    </row>
    <row r="169" spans="1:232" hidden="1">
      <c r="B169" s="32" t="s">
        <v>57</v>
      </c>
      <c r="C169" s="33"/>
      <c r="D169" s="34">
        <f t="shared" si="196"/>
        <v>0</v>
      </c>
      <c r="E169" s="35"/>
      <c r="F169" s="33"/>
      <c r="G169" s="34">
        <f t="shared" si="197"/>
        <v>0</v>
      </c>
      <c r="H169" s="35"/>
      <c r="I169" s="36"/>
      <c r="K169" s="40" t="e">
        <f t="shared" si="198"/>
        <v>#DIV/0!</v>
      </c>
      <c r="L169" s="100" t="e">
        <f t="shared" si="199"/>
        <v>#DIV/0!</v>
      </c>
      <c r="M169" s="101" t="e">
        <f t="shared" si="200"/>
        <v>#DIV/0!</v>
      </c>
      <c r="N169" s="102" t="e">
        <f t="shared" si="201"/>
        <v>#DIV/0!</v>
      </c>
      <c r="O169" s="102" t="e">
        <f t="shared" si="202"/>
        <v>#DIV/0!</v>
      </c>
      <c r="P169" s="102" t="e">
        <f t="shared" si="203"/>
        <v>#DIV/0!</v>
      </c>
      <c r="Q169" s="121" t="e">
        <f t="shared" si="204"/>
        <v>#DIV/0!</v>
      </c>
      <c r="R169" s="102" t="e">
        <f t="shared" si="205"/>
        <v>#DIV/0!</v>
      </c>
      <c r="S169" s="37">
        <f t="shared" si="206"/>
        <v>1.9599639845400536</v>
      </c>
      <c r="T169" s="38" t="e">
        <f t="shared" si="207"/>
        <v>#DIV/0!</v>
      </c>
      <c r="U169" s="38" t="e">
        <f t="shared" si="208"/>
        <v>#DIV/0!</v>
      </c>
      <c r="V169" s="39" t="e">
        <f t="shared" si="209"/>
        <v>#DIV/0!</v>
      </c>
      <c r="W169" s="40" t="e">
        <f t="shared" si="209"/>
        <v>#DIV/0!</v>
      </c>
      <c r="X169" s="41"/>
      <c r="Z169" s="104" t="e">
        <f>(N169-P173)^2</f>
        <v>#DIV/0!</v>
      </c>
      <c r="AA169" s="40" t="e">
        <f t="shared" si="210"/>
        <v>#DIV/0!</v>
      </c>
      <c r="AB169" s="105">
        <v>1</v>
      </c>
      <c r="AC169" s="106"/>
      <c r="AD169" s="106"/>
      <c r="AE169" s="101" t="e">
        <f t="shared" si="211"/>
        <v>#DIV/0!</v>
      </c>
      <c r="AF169" s="107"/>
      <c r="AG169" s="108" t="e">
        <f>AG173</f>
        <v>#DIV/0!</v>
      </c>
      <c r="AH169" s="108" t="e">
        <f>AH173</f>
        <v>#DIV/0!</v>
      </c>
      <c r="AI169" s="40" t="e">
        <f t="shared" si="212"/>
        <v>#DIV/0!</v>
      </c>
      <c r="AJ169" s="109" t="e">
        <f t="shared" si="213"/>
        <v>#DIV/0!</v>
      </c>
      <c r="AK169" s="110" t="e">
        <f>AJ169/AJ173</f>
        <v>#DIV/0!</v>
      </c>
      <c r="AL169" s="42" t="e">
        <f t="shared" si="214"/>
        <v>#DIV/0!</v>
      </c>
      <c r="AM169" s="42" t="e">
        <f t="shared" si="215"/>
        <v>#DIV/0!</v>
      </c>
      <c r="AN169" s="40" t="e">
        <f t="shared" si="216"/>
        <v>#DIV/0!</v>
      </c>
      <c r="AO169" s="43" t="e">
        <f t="shared" si="217"/>
        <v>#DIV/0!</v>
      </c>
      <c r="AP169" s="40" t="e">
        <f t="shared" si="218"/>
        <v>#DIV/0!</v>
      </c>
      <c r="AQ169" s="37">
        <f t="shared" si="219"/>
        <v>1.9599639845400536</v>
      </c>
      <c r="AR169" s="38" t="e">
        <f t="shared" si="220"/>
        <v>#DIV/0!</v>
      </c>
      <c r="AS169" s="38" t="e">
        <f t="shared" si="221"/>
        <v>#DIV/0!</v>
      </c>
      <c r="AT169" s="44" t="e">
        <f t="shared" si="222"/>
        <v>#DIV/0!</v>
      </c>
      <c r="AU169" s="44" t="e">
        <f t="shared" si="222"/>
        <v>#DIV/0!</v>
      </c>
      <c r="AV169" s="27"/>
      <c r="AX169" s="45"/>
      <c r="AY169" s="45">
        <v>1</v>
      </c>
    </row>
    <row r="170" spans="1:232" hidden="1">
      <c r="B170" s="32" t="s">
        <v>58</v>
      </c>
      <c r="C170" s="33"/>
      <c r="D170" s="34">
        <f t="shared" si="196"/>
        <v>0</v>
      </c>
      <c r="E170" s="35"/>
      <c r="F170" s="33"/>
      <c r="G170" s="34">
        <f t="shared" si="197"/>
        <v>0</v>
      </c>
      <c r="H170" s="35"/>
      <c r="I170" s="36"/>
      <c r="K170" s="40" t="e">
        <f t="shared" si="198"/>
        <v>#DIV/0!</v>
      </c>
      <c r="L170" s="100" t="e">
        <f t="shared" si="199"/>
        <v>#DIV/0!</v>
      </c>
      <c r="M170" s="101" t="e">
        <f t="shared" si="200"/>
        <v>#DIV/0!</v>
      </c>
      <c r="N170" s="102" t="e">
        <f t="shared" si="201"/>
        <v>#DIV/0!</v>
      </c>
      <c r="O170" s="102" t="e">
        <f t="shared" si="202"/>
        <v>#DIV/0!</v>
      </c>
      <c r="P170" s="102" t="e">
        <f t="shared" si="203"/>
        <v>#DIV/0!</v>
      </c>
      <c r="Q170" s="121" t="e">
        <f t="shared" si="204"/>
        <v>#DIV/0!</v>
      </c>
      <c r="R170" s="102" t="e">
        <f t="shared" si="205"/>
        <v>#DIV/0!</v>
      </c>
      <c r="S170" s="37">
        <f t="shared" si="206"/>
        <v>1.9599639845400536</v>
      </c>
      <c r="T170" s="38" t="e">
        <f t="shared" si="207"/>
        <v>#DIV/0!</v>
      </c>
      <c r="U170" s="38" t="e">
        <f t="shared" si="208"/>
        <v>#DIV/0!</v>
      </c>
      <c r="V170" s="39" t="e">
        <f t="shared" si="209"/>
        <v>#DIV/0!</v>
      </c>
      <c r="W170" s="40" t="e">
        <f t="shared" si="209"/>
        <v>#DIV/0!</v>
      </c>
      <c r="X170" s="41"/>
      <c r="Z170" s="104" t="e">
        <f>(N170-P173)^2</f>
        <v>#DIV/0!</v>
      </c>
      <c r="AA170" s="40" t="e">
        <f t="shared" si="210"/>
        <v>#DIV/0!</v>
      </c>
      <c r="AB170" s="105">
        <v>1</v>
      </c>
      <c r="AC170" s="106"/>
      <c r="AD170" s="106"/>
      <c r="AE170" s="101" t="e">
        <f t="shared" si="211"/>
        <v>#DIV/0!</v>
      </c>
      <c r="AF170" s="107"/>
      <c r="AG170" s="108" t="e">
        <f>AG173</f>
        <v>#DIV/0!</v>
      </c>
      <c r="AH170" s="108" t="e">
        <f>AH173</f>
        <v>#DIV/0!</v>
      </c>
      <c r="AI170" s="40" t="e">
        <f t="shared" si="212"/>
        <v>#DIV/0!</v>
      </c>
      <c r="AJ170" s="109" t="e">
        <f t="shared" si="213"/>
        <v>#DIV/0!</v>
      </c>
      <c r="AK170" s="110" t="e">
        <f>AJ170/AJ173</f>
        <v>#DIV/0!</v>
      </c>
      <c r="AL170" s="42" t="e">
        <f t="shared" si="214"/>
        <v>#DIV/0!</v>
      </c>
      <c r="AM170" s="42" t="e">
        <f t="shared" si="215"/>
        <v>#DIV/0!</v>
      </c>
      <c r="AN170" s="40" t="e">
        <f t="shared" si="216"/>
        <v>#DIV/0!</v>
      </c>
      <c r="AO170" s="43" t="e">
        <f t="shared" si="217"/>
        <v>#DIV/0!</v>
      </c>
      <c r="AP170" s="40" t="e">
        <f t="shared" si="218"/>
        <v>#DIV/0!</v>
      </c>
      <c r="AQ170" s="37">
        <f t="shared" si="219"/>
        <v>1.9599639845400536</v>
      </c>
      <c r="AR170" s="38" t="e">
        <f t="shared" si="220"/>
        <v>#DIV/0!</v>
      </c>
      <c r="AS170" s="38" t="e">
        <f t="shared" si="221"/>
        <v>#DIV/0!</v>
      </c>
      <c r="AT170" s="44" t="e">
        <f t="shared" si="222"/>
        <v>#DIV/0!</v>
      </c>
      <c r="AU170" s="44" t="e">
        <f t="shared" si="222"/>
        <v>#DIV/0!</v>
      </c>
      <c r="AV170" s="27"/>
      <c r="AX170" s="45"/>
      <c r="AY170" s="45">
        <v>1</v>
      </c>
    </row>
    <row r="171" spans="1:232" hidden="1">
      <c r="B171" s="32" t="s">
        <v>59</v>
      </c>
      <c r="C171" s="33"/>
      <c r="D171" s="34">
        <f t="shared" si="196"/>
        <v>0</v>
      </c>
      <c r="E171" s="35"/>
      <c r="F171" s="33"/>
      <c r="G171" s="34">
        <f t="shared" si="197"/>
        <v>0</v>
      </c>
      <c r="H171" s="35"/>
      <c r="I171" s="36"/>
      <c r="K171" s="40" t="e">
        <f t="shared" si="198"/>
        <v>#DIV/0!</v>
      </c>
      <c r="L171" s="100" t="e">
        <f t="shared" si="199"/>
        <v>#DIV/0!</v>
      </c>
      <c r="M171" s="101" t="e">
        <f t="shared" si="200"/>
        <v>#DIV/0!</v>
      </c>
      <c r="N171" s="102" t="e">
        <f t="shared" si="201"/>
        <v>#DIV/0!</v>
      </c>
      <c r="O171" s="102" t="e">
        <f t="shared" si="202"/>
        <v>#DIV/0!</v>
      </c>
      <c r="P171" s="102" t="e">
        <f t="shared" si="203"/>
        <v>#DIV/0!</v>
      </c>
      <c r="Q171" s="121" t="e">
        <f t="shared" si="204"/>
        <v>#DIV/0!</v>
      </c>
      <c r="R171" s="102" t="e">
        <f t="shared" si="205"/>
        <v>#DIV/0!</v>
      </c>
      <c r="S171" s="37">
        <f t="shared" si="206"/>
        <v>1.9599639845400536</v>
      </c>
      <c r="T171" s="38" t="e">
        <f t="shared" si="207"/>
        <v>#DIV/0!</v>
      </c>
      <c r="U171" s="38" t="e">
        <f t="shared" si="208"/>
        <v>#DIV/0!</v>
      </c>
      <c r="V171" s="39" t="e">
        <f t="shared" si="209"/>
        <v>#DIV/0!</v>
      </c>
      <c r="W171" s="40" t="e">
        <f t="shared" si="209"/>
        <v>#DIV/0!</v>
      </c>
      <c r="X171" s="41"/>
      <c r="Z171" s="104" t="e">
        <f>(N171-P173)^2</f>
        <v>#DIV/0!</v>
      </c>
      <c r="AA171" s="40" t="e">
        <f t="shared" si="210"/>
        <v>#DIV/0!</v>
      </c>
      <c r="AB171" s="105">
        <v>1</v>
      </c>
      <c r="AC171" s="106"/>
      <c r="AD171" s="106"/>
      <c r="AE171" s="101" t="e">
        <f t="shared" si="211"/>
        <v>#DIV/0!</v>
      </c>
      <c r="AF171" s="107"/>
      <c r="AG171" s="108" t="e">
        <f>AG173</f>
        <v>#DIV/0!</v>
      </c>
      <c r="AH171" s="108" t="e">
        <f>AH173</f>
        <v>#DIV/0!</v>
      </c>
      <c r="AI171" s="40" t="e">
        <f t="shared" si="212"/>
        <v>#DIV/0!</v>
      </c>
      <c r="AJ171" s="109" t="e">
        <f t="shared" si="213"/>
        <v>#DIV/0!</v>
      </c>
      <c r="AK171" s="110" t="e">
        <f>AJ171/AJ173</f>
        <v>#DIV/0!</v>
      </c>
      <c r="AL171" s="42" t="e">
        <f t="shared" si="214"/>
        <v>#DIV/0!</v>
      </c>
      <c r="AM171" s="42" t="e">
        <f t="shared" si="215"/>
        <v>#DIV/0!</v>
      </c>
      <c r="AN171" s="40" t="e">
        <f t="shared" si="216"/>
        <v>#DIV/0!</v>
      </c>
      <c r="AO171" s="43" t="e">
        <f t="shared" si="217"/>
        <v>#DIV/0!</v>
      </c>
      <c r="AP171" s="40" t="e">
        <f t="shared" si="218"/>
        <v>#DIV/0!</v>
      </c>
      <c r="AQ171" s="37">
        <f t="shared" si="219"/>
        <v>1.9599639845400536</v>
      </c>
      <c r="AR171" s="38" t="e">
        <f t="shared" si="220"/>
        <v>#DIV/0!</v>
      </c>
      <c r="AS171" s="38" t="e">
        <f t="shared" si="221"/>
        <v>#DIV/0!</v>
      </c>
      <c r="AT171" s="44" t="e">
        <f t="shared" si="222"/>
        <v>#DIV/0!</v>
      </c>
      <c r="AU171" s="44" t="e">
        <f t="shared" si="222"/>
        <v>#DIV/0!</v>
      </c>
      <c r="AV171" s="27"/>
      <c r="AX171" s="45"/>
      <c r="AY171" s="45">
        <v>1</v>
      </c>
    </row>
    <row r="172" spans="1:232" hidden="1">
      <c r="B172" s="32" t="s">
        <v>60</v>
      </c>
      <c r="C172" s="33"/>
      <c r="D172" s="34">
        <f t="shared" si="196"/>
        <v>0</v>
      </c>
      <c r="E172" s="35"/>
      <c r="F172" s="33"/>
      <c r="G172" s="34">
        <f t="shared" si="197"/>
        <v>0</v>
      </c>
      <c r="H172" s="35"/>
      <c r="I172" s="36"/>
      <c r="K172" s="40" t="e">
        <f t="shared" si="198"/>
        <v>#DIV/0!</v>
      </c>
      <c r="L172" s="100" t="e">
        <f>(D172/(C172*E172)+(G172/(F172*H172)))</f>
        <v>#DIV/0!</v>
      </c>
      <c r="M172" s="101" t="e">
        <f t="shared" si="200"/>
        <v>#DIV/0!</v>
      </c>
      <c r="N172" s="102" t="e">
        <f t="shared" si="201"/>
        <v>#DIV/0!</v>
      </c>
      <c r="O172" s="102" t="e">
        <f t="shared" si="202"/>
        <v>#DIV/0!</v>
      </c>
      <c r="P172" s="102" t="e">
        <f t="shared" si="203"/>
        <v>#DIV/0!</v>
      </c>
      <c r="Q172" s="121" t="e">
        <f t="shared" si="204"/>
        <v>#DIV/0!</v>
      </c>
      <c r="R172" s="102" t="e">
        <f t="shared" si="205"/>
        <v>#DIV/0!</v>
      </c>
      <c r="S172" s="37">
        <f t="shared" si="206"/>
        <v>1.9599639845400536</v>
      </c>
      <c r="T172" s="38" t="e">
        <f t="shared" si="207"/>
        <v>#DIV/0!</v>
      </c>
      <c r="U172" s="38" t="e">
        <f t="shared" si="208"/>
        <v>#DIV/0!</v>
      </c>
      <c r="V172" s="39" t="e">
        <f t="shared" si="209"/>
        <v>#DIV/0!</v>
      </c>
      <c r="W172" s="40" t="e">
        <f t="shared" si="209"/>
        <v>#DIV/0!</v>
      </c>
      <c r="X172" s="41"/>
      <c r="Z172" s="104" t="e">
        <f>(N172-P173)^2</f>
        <v>#DIV/0!</v>
      </c>
      <c r="AA172" s="40" t="e">
        <f t="shared" si="210"/>
        <v>#DIV/0!</v>
      </c>
      <c r="AB172" s="105">
        <v>1</v>
      </c>
      <c r="AC172" s="106"/>
      <c r="AD172" s="106"/>
      <c r="AE172" s="101" t="e">
        <f t="shared" si="211"/>
        <v>#DIV/0!</v>
      </c>
      <c r="AF172" s="107"/>
      <c r="AG172" s="108" t="e">
        <f>AG173</f>
        <v>#DIV/0!</v>
      </c>
      <c r="AH172" s="108" t="e">
        <f>AH173</f>
        <v>#DIV/0!</v>
      </c>
      <c r="AI172" s="40" t="e">
        <f t="shared" si="212"/>
        <v>#DIV/0!</v>
      </c>
      <c r="AJ172" s="109" t="e">
        <f t="shared" si="213"/>
        <v>#DIV/0!</v>
      </c>
      <c r="AK172" s="110" t="e">
        <f>AJ172/AJ173</f>
        <v>#DIV/0!</v>
      </c>
      <c r="AL172" s="42" t="e">
        <f t="shared" si="214"/>
        <v>#DIV/0!</v>
      </c>
      <c r="AM172" s="42" t="e">
        <f t="shared" si="215"/>
        <v>#DIV/0!</v>
      </c>
      <c r="AN172" s="40" t="e">
        <f t="shared" si="216"/>
        <v>#DIV/0!</v>
      </c>
      <c r="AO172" s="43" t="e">
        <f t="shared" si="217"/>
        <v>#DIV/0!</v>
      </c>
      <c r="AP172" s="40" t="e">
        <f t="shared" si="218"/>
        <v>#DIV/0!</v>
      </c>
      <c r="AQ172" s="37">
        <f t="shared" si="219"/>
        <v>1.9599639845400536</v>
      </c>
      <c r="AR172" s="38" t="e">
        <f t="shared" si="220"/>
        <v>#DIV/0!</v>
      </c>
      <c r="AS172" s="38" t="e">
        <f t="shared" si="221"/>
        <v>#DIV/0!</v>
      </c>
      <c r="AT172" s="44" t="e">
        <f t="shared" si="222"/>
        <v>#DIV/0!</v>
      </c>
      <c r="AU172" s="44" t="e">
        <f t="shared" si="222"/>
        <v>#DIV/0!</v>
      </c>
      <c r="AV172" s="27"/>
      <c r="AX172" s="45"/>
      <c r="AY172" s="45">
        <v>1</v>
      </c>
    </row>
    <row r="173" spans="1:232" hidden="1">
      <c r="B173" s="46">
        <f>COUNT(D162:D172)</f>
        <v>11</v>
      </c>
      <c r="C173" s="47">
        <f t="shared" ref="C173:H173" si="223">SUM(C162:C172)</f>
        <v>0</v>
      </c>
      <c r="D173" s="47">
        <f t="shared" si="223"/>
        <v>0</v>
      </c>
      <c r="E173" s="47">
        <f t="shared" si="223"/>
        <v>0</v>
      </c>
      <c r="F173" s="47">
        <f t="shared" si="223"/>
        <v>0</v>
      </c>
      <c r="G173" s="47">
        <f t="shared" si="223"/>
        <v>0</v>
      </c>
      <c r="H173" s="47">
        <f t="shared" si="223"/>
        <v>0</v>
      </c>
      <c r="I173" s="48"/>
      <c r="K173" s="61"/>
      <c r="L173" s="123"/>
      <c r="M173" s="49" t="e">
        <f>SUM(M162:M172)</f>
        <v>#DIV/0!</v>
      </c>
      <c r="N173" s="50"/>
      <c r="O173" s="51" t="e">
        <f>SUM(O162:O172)</f>
        <v>#DIV/0!</v>
      </c>
      <c r="P173" s="52" t="e">
        <f>O173/M173</f>
        <v>#DIV/0!</v>
      </c>
      <c r="Q173" s="51" t="e">
        <f>EXP(P173)</f>
        <v>#DIV/0!</v>
      </c>
      <c r="R173" s="51" t="e">
        <f>SQRT(1/M173)</f>
        <v>#DIV/0!</v>
      </c>
      <c r="S173" s="37">
        <f t="shared" si="206"/>
        <v>1.9599639845400536</v>
      </c>
      <c r="T173" s="53" t="e">
        <f>P173-(R173*S173)</f>
        <v>#DIV/0!</v>
      </c>
      <c r="U173" s="53" t="e">
        <f>P173+(R173*S173)</f>
        <v>#DIV/0!</v>
      </c>
      <c r="V173" s="112" t="e">
        <f>EXP(T173)</f>
        <v>#DIV/0!</v>
      </c>
      <c r="W173" s="61" t="e">
        <f>EXP(U173)</f>
        <v>#DIV/0!</v>
      </c>
      <c r="X173" s="54"/>
      <c r="Y173" s="54"/>
      <c r="Z173" s="55"/>
      <c r="AA173" s="56" t="e">
        <f>SUM(AA162:AA172)</f>
        <v>#DIV/0!</v>
      </c>
      <c r="AB173" s="57">
        <f>SUM(AB162:AB172)</f>
        <v>11</v>
      </c>
      <c r="AC173" s="58" t="e">
        <f>AA173-(AB173-1)</f>
        <v>#DIV/0!</v>
      </c>
      <c r="AD173" s="49" t="e">
        <f>M173</f>
        <v>#DIV/0!</v>
      </c>
      <c r="AE173" s="49" t="e">
        <f>SUM(AE162:AE172)</f>
        <v>#DIV/0!</v>
      </c>
      <c r="AF173" s="59" t="e">
        <f>AE173/AD173</f>
        <v>#DIV/0!</v>
      </c>
      <c r="AG173" s="113" t="e">
        <f>AC173/(AD173-AF173)</f>
        <v>#DIV/0!</v>
      </c>
      <c r="AH173" s="113" t="e">
        <f>IF(AA173&lt;AB173-1,"0",AG173)</f>
        <v>#DIV/0!</v>
      </c>
      <c r="AI173" s="55"/>
      <c r="AJ173" s="49" t="e">
        <f>SUM(AJ162:AJ172)</f>
        <v>#DIV/0!</v>
      </c>
      <c r="AK173" s="114" t="e">
        <f>SUM(AK162:AK172)</f>
        <v>#DIV/0!</v>
      </c>
      <c r="AL173" s="58" t="e">
        <f>SUM(AL162:AL172)</f>
        <v>#DIV/0!</v>
      </c>
      <c r="AM173" s="58" t="e">
        <f>AL173/AJ173</f>
        <v>#DIV/0!</v>
      </c>
      <c r="AN173" s="61" t="e">
        <f>EXP(AM173)</f>
        <v>#DIV/0!</v>
      </c>
      <c r="AO173" s="60" t="e">
        <f>1/AJ173</f>
        <v>#DIV/0!</v>
      </c>
      <c r="AP173" s="61" t="e">
        <f>SQRT(AO173)</f>
        <v>#DIV/0!</v>
      </c>
      <c r="AQ173" s="37">
        <f t="shared" si="219"/>
        <v>1.9599639845400536</v>
      </c>
      <c r="AR173" s="53" t="e">
        <f>AM173-(AQ173*AP173)</f>
        <v>#DIV/0!</v>
      </c>
      <c r="AS173" s="53" t="e">
        <f>AM173+(1.96*AP173)</f>
        <v>#DIV/0!</v>
      </c>
      <c r="AT173" s="124" t="e">
        <f>EXP(AR173)</f>
        <v>#DIV/0!</v>
      </c>
      <c r="AU173" s="124" t="e">
        <f>EXP(AS173)</f>
        <v>#DIV/0!</v>
      </c>
      <c r="AV173" s="88"/>
      <c r="AW173" s="126"/>
      <c r="AX173" s="63" t="e">
        <f>AA173</f>
        <v>#DIV/0!</v>
      </c>
      <c r="AY173" s="46">
        <f>SUM(AY162:AY172)</f>
        <v>11</v>
      </c>
    </row>
    <row r="174" spans="1:232" ht="13.5" hidden="1" thickBot="1">
      <c r="B174" s="16"/>
      <c r="C174" s="64"/>
      <c r="D174" s="64"/>
      <c r="E174" s="64"/>
      <c r="F174" s="64"/>
      <c r="G174" s="64"/>
      <c r="H174" s="64"/>
      <c r="I174" s="65"/>
      <c r="J174" s="18"/>
      <c r="K174" s="18"/>
      <c r="L174" s="18"/>
      <c r="M174" s="18"/>
      <c r="N174" s="18"/>
      <c r="O174" s="18"/>
      <c r="P174" s="18"/>
      <c r="Q174" s="18"/>
      <c r="R174" s="66"/>
      <c r="S174" s="66"/>
      <c r="T174" s="66"/>
      <c r="U174" s="66"/>
      <c r="V174" s="66"/>
      <c r="W174" s="66"/>
      <c r="X174" s="66"/>
      <c r="Z174" s="18"/>
      <c r="AA174" s="18"/>
      <c r="AB174" s="67"/>
      <c r="AC174" s="68"/>
      <c r="AD174" s="68"/>
      <c r="AE174" s="68"/>
      <c r="AF174" s="70"/>
      <c r="AG174" s="70"/>
      <c r="AH174" s="70"/>
      <c r="AI174" s="70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71"/>
      <c r="AU174" s="71"/>
      <c r="AV174" s="71"/>
      <c r="AW174" s="18"/>
      <c r="AX174" s="72" t="s">
        <v>43</v>
      </c>
      <c r="AY174" s="18"/>
    </row>
    <row r="175" spans="1:232" ht="26.5" hidden="1" thickBot="1">
      <c r="B175" s="10"/>
      <c r="C175" s="73"/>
      <c r="D175" s="73"/>
      <c r="E175" s="73"/>
      <c r="F175" s="73"/>
      <c r="G175" s="73"/>
      <c r="H175" s="73"/>
      <c r="I175" s="74"/>
      <c r="J175" s="72"/>
      <c r="K175" s="72"/>
      <c r="L175" s="18"/>
      <c r="M175" s="18"/>
      <c r="N175" s="18"/>
      <c r="O175" s="18"/>
      <c r="P175" s="18"/>
      <c r="Q175" s="18"/>
      <c r="R175" s="75"/>
      <c r="S175" s="75"/>
      <c r="T175" s="75"/>
      <c r="U175" s="75"/>
      <c r="V175" s="75"/>
      <c r="W175" s="75"/>
      <c r="X175" s="75"/>
      <c r="Z175" s="18"/>
      <c r="AA175" s="18"/>
      <c r="AB175" s="18"/>
      <c r="AC175" s="18"/>
      <c r="AD175" s="18"/>
      <c r="AE175" s="18"/>
      <c r="AF175" s="18"/>
      <c r="AG175" s="18"/>
      <c r="AH175" s="18"/>
      <c r="AI175" s="76"/>
      <c r="AJ175" s="77"/>
      <c r="AK175" s="77"/>
      <c r="AL175" s="78"/>
      <c r="AM175" s="79"/>
      <c r="AN175" s="117"/>
      <c r="AO175" s="118" t="s">
        <v>44</v>
      </c>
      <c r="AP175" s="119">
        <f>TINV((1-$H$1),(AB173-2))</f>
        <v>2.2621571627982049</v>
      </c>
      <c r="AQ175" s="18"/>
      <c r="AR175" s="80" t="s">
        <v>45</v>
      </c>
      <c r="AS175" s="120">
        <f>$H$1</f>
        <v>0.95</v>
      </c>
      <c r="AT175" s="44" t="e">
        <f>EXP(AM173-AP175*SQRT((1/AD173)+AH173))</f>
        <v>#DIV/0!</v>
      </c>
      <c r="AU175" s="44" t="e">
        <f>EXP(AM173+AP175*SQRT((1/AD173)+AH173))</f>
        <v>#DIV/0!</v>
      </c>
      <c r="AV175" s="27"/>
      <c r="AW175" s="18"/>
      <c r="AX175" s="81" t="e">
        <f>_xlfn.CHISQ.DIST.RT(AX173,AY173-1)</f>
        <v>#DIV/0!</v>
      </c>
      <c r="AY175" s="82" t="e">
        <f>IF(AX175&lt;0.05,"heterogeneidad","homogeneidad")</f>
        <v>#DIV/0!</v>
      </c>
    </row>
    <row r="176" spans="1:232" ht="14.5" hidden="1">
      <c r="A176" s="7"/>
      <c r="B176" s="72"/>
      <c r="C176" s="83"/>
      <c r="D176" s="83"/>
      <c r="E176" s="83"/>
      <c r="F176" s="83"/>
      <c r="G176" s="83"/>
      <c r="H176" s="83"/>
      <c r="I176" s="74"/>
      <c r="J176" s="72"/>
      <c r="K176" s="72"/>
      <c r="L176" s="18"/>
      <c r="M176" s="18"/>
      <c r="N176" s="18"/>
      <c r="O176" s="18"/>
      <c r="P176" s="18"/>
      <c r="Q176" s="18"/>
      <c r="R176" s="75"/>
      <c r="S176" s="75"/>
      <c r="T176" s="75"/>
      <c r="U176" s="75"/>
      <c r="V176" s="75"/>
      <c r="W176" s="75"/>
      <c r="X176" s="75"/>
      <c r="Z176" s="18"/>
      <c r="AA176" s="18"/>
      <c r="AB176" s="18"/>
      <c r="AC176" s="18"/>
      <c r="AD176" s="18"/>
      <c r="AE176" s="18"/>
      <c r="AF176" s="18"/>
      <c r="AG176" s="18"/>
      <c r="AH176" s="18"/>
      <c r="AI176" s="76"/>
      <c r="AJ176" s="77"/>
      <c r="AK176" s="77"/>
      <c r="AL176" s="78"/>
      <c r="AM176" s="79"/>
      <c r="AN176" s="84"/>
      <c r="AO176" s="85"/>
      <c r="AP176" s="22"/>
      <c r="AQ176" s="18"/>
      <c r="AR176" s="18"/>
      <c r="AS176" s="86"/>
      <c r="AT176" s="27"/>
      <c r="AU176" s="27"/>
      <c r="AV176" s="27"/>
      <c r="AW176" s="18"/>
      <c r="AX176" s="18"/>
      <c r="AY176" s="18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</row>
    <row r="177" spans="1:51" ht="13" hidden="1" customHeight="1">
      <c r="B177" s="16"/>
      <c r="C177" s="64"/>
      <c r="D177" s="64"/>
      <c r="E177" s="64"/>
      <c r="F177" s="64"/>
      <c r="G177" s="64"/>
      <c r="H177" s="64"/>
      <c r="I177" s="65"/>
      <c r="J177" s="133" t="s">
        <v>4</v>
      </c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5"/>
      <c r="X177" s="19"/>
      <c r="Y177" s="133" t="s">
        <v>5</v>
      </c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5"/>
      <c r="AV177" s="19"/>
      <c r="AW177" s="136" t="s">
        <v>48</v>
      </c>
      <c r="AX177" s="137"/>
      <c r="AY177" s="137"/>
    </row>
    <row r="178" spans="1:51" hidden="1">
      <c r="A178" s="89"/>
      <c r="B178" s="21" t="s">
        <v>6</v>
      </c>
      <c r="C178" s="132" t="s">
        <v>7</v>
      </c>
      <c r="D178" s="132"/>
      <c r="E178" s="132"/>
      <c r="F178" s="132" t="s">
        <v>8</v>
      </c>
      <c r="G178" s="132"/>
      <c r="H178" s="132"/>
      <c r="I178" s="22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3"/>
      <c r="AY178" s="23"/>
    </row>
    <row r="179" spans="1:51" ht="60" hidden="1">
      <c r="B179" s="25"/>
      <c r="C179" s="26" t="s">
        <v>9</v>
      </c>
      <c r="D179" s="26" t="s">
        <v>10</v>
      </c>
      <c r="E179" s="26" t="s">
        <v>11</v>
      </c>
      <c r="F179" s="26" t="s">
        <v>9</v>
      </c>
      <c r="G179" s="26" t="s">
        <v>10</v>
      </c>
      <c r="H179" s="26" t="s">
        <v>11</v>
      </c>
      <c r="I179" s="27"/>
      <c r="K179" s="28" t="s">
        <v>12</v>
      </c>
      <c r="L179" s="28" t="s">
        <v>13</v>
      </c>
      <c r="M179" s="28" t="s">
        <v>14</v>
      </c>
      <c r="N179" s="28" t="s">
        <v>15</v>
      </c>
      <c r="O179" s="28" t="s">
        <v>16</v>
      </c>
      <c r="P179" s="28" t="s">
        <v>17</v>
      </c>
      <c r="Q179" s="28" t="s">
        <v>18</v>
      </c>
      <c r="R179" s="28" t="s">
        <v>19</v>
      </c>
      <c r="S179" s="98" t="s">
        <v>3</v>
      </c>
      <c r="T179" s="28" t="s">
        <v>20</v>
      </c>
      <c r="U179" s="28" t="s">
        <v>21</v>
      </c>
      <c r="V179" s="28" t="s">
        <v>22</v>
      </c>
      <c r="W179" s="28" t="s">
        <v>22</v>
      </c>
      <c r="X179" s="29"/>
      <c r="Y179" s="30"/>
      <c r="Z179" s="98" t="s">
        <v>23</v>
      </c>
      <c r="AA179" s="28" t="s">
        <v>24</v>
      </c>
      <c r="AB179" s="98" t="s">
        <v>25</v>
      </c>
      <c r="AC179" s="98" t="s">
        <v>26</v>
      </c>
      <c r="AD179" s="98" t="s">
        <v>27</v>
      </c>
      <c r="AE179" s="28" t="s">
        <v>28</v>
      </c>
      <c r="AF179" s="28" t="s">
        <v>29</v>
      </c>
      <c r="AG179" s="99" t="s">
        <v>30</v>
      </c>
      <c r="AH179" s="99" t="s">
        <v>31</v>
      </c>
      <c r="AI179" s="98" t="s">
        <v>32</v>
      </c>
      <c r="AJ179" s="28" t="s">
        <v>33</v>
      </c>
      <c r="AK179" s="28" t="s">
        <v>34</v>
      </c>
      <c r="AL179" s="28" t="s">
        <v>35</v>
      </c>
      <c r="AM179" s="98" t="s">
        <v>36</v>
      </c>
      <c r="AN179" s="98" t="s">
        <v>37</v>
      </c>
      <c r="AO179" s="28" t="s">
        <v>38</v>
      </c>
      <c r="AP179" s="28" t="s">
        <v>39</v>
      </c>
      <c r="AQ179" s="98" t="s">
        <v>3</v>
      </c>
      <c r="AR179" s="28" t="s">
        <v>40</v>
      </c>
      <c r="AS179" s="28" t="s">
        <v>41</v>
      </c>
      <c r="AT179" s="28" t="s">
        <v>22</v>
      </c>
      <c r="AU179" s="28" t="s">
        <v>22</v>
      </c>
      <c r="AV179" s="29"/>
      <c r="AX179" s="31" t="s">
        <v>42</v>
      </c>
      <c r="AY179" s="31" t="s">
        <v>25</v>
      </c>
    </row>
    <row r="180" spans="1:51" hidden="1">
      <c r="B180" s="32" t="s">
        <v>50</v>
      </c>
      <c r="C180" s="33"/>
      <c r="D180" s="34">
        <f>E180-C180</f>
        <v>0</v>
      </c>
      <c r="E180" s="35"/>
      <c r="F180" s="33"/>
      <c r="G180" s="34">
        <f>H180-F180</f>
        <v>0</v>
      </c>
      <c r="H180" s="35"/>
      <c r="I180" s="36"/>
      <c r="K180" s="40" t="e">
        <f>(C180/E180)/(F180/H180)</f>
        <v>#DIV/0!</v>
      </c>
      <c r="L180" s="100" t="e">
        <f>(D180/(C180*E180)+(G180/(F180*H180)))</f>
        <v>#DIV/0!</v>
      </c>
      <c r="M180" s="101" t="e">
        <f>1/L180</f>
        <v>#DIV/0!</v>
      </c>
      <c r="N180" s="102" t="e">
        <f>LN(K180)</f>
        <v>#DIV/0!</v>
      </c>
      <c r="O180" s="102" t="e">
        <f>M180*N180</f>
        <v>#DIV/0!</v>
      </c>
      <c r="P180" s="102" t="e">
        <f>LN(K180)</f>
        <v>#DIV/0!</v>
      </c>
      <c r="Q180" s="121" t="e">
        <f>K180</f>
        <v>#DIV/0!</v>
      </c>
      <c r="R180" s="102" t="e">
        <f>SQRT(1/M180)</f>
        <v>#DIV/0!</v>
      </c>
      <c r="S180" s="37">
        <f>$H$2</f>
        <v>1.9599639845400536</v>
      </c>
      <c r="T180" s="38" t="e">
        <f>P180-(R180*S180)</f>
        <v>#DIV/0!</v>
      </c>
      <c r="U180" s="38" t="e">
        <f>P180+(R180*S180)</f>
        <v>#DIV/0!</v>
      </c>
      <c r="V180" s="39" t="e">
        <f>EXP(T180)</f>
        <v>#DIV/0!</v>
      </c>
      <c r="W180" s="40" t="e">
        <f>EXP(U180)</f>
        <v>#DIV/0!</v>
      </c>
      <c r="X180" s="41"/>
      <c r="Z180" s="104" t="e">
        <f>(N180-P190)^2</f>
        <v>#DIV/0!</v>
      </c>
      <c r="AA180" s="40" t="e">
        <f>M180*Z180</f>
        <v>#DIV/0!</v>
      </c>
      <c r="AB180" s="105">
        <v>1</v>
      </c>
      <c r="AC180" s="106"/>
      <c r="AD180" s="106"/>
      <c r="AE180" s="101" t="e">
        <f>M180^2</f>
        <v>#DIV/0!</v>
      </c>
      <c r="AF180" s="107"/>
      <c r="AG180" s="108" t="e">
        <f>AG190</f>
        <v>#DIV/0!</v>
      </c>
      <c r="AH180" s="108" t="e">
        <f>AH190</f>
        <v>#DIV/0!</v>
      </c>
      <c r="AI180" s="40" t="e">
        <f>1/M180</f>
        <v>#DIV/0!</v>
      </c>
      <c r="AJ180" s="109" t="e">
        <f>1/(AH180+AI180)</f>
        <v>#DIV/0!</v>
      </c>
      <c r="AK180" s="110" t="e">
        <f>AJ180/AJ190</f>
        <v>#DIV/0!</v>
      </c>
      <c r="AL180" s="42" t="e">
        <f>AJ180*N180</f>
        <v>#DIV/0!</v>
      </c>
      <c r="AM180" s="42" t="e">
        <f>AL180/AJ180</f>
        <v>#DIV/0!</v>
      </c>
      <c r="AN180" s="40" t="e">
        <f>EXP(AM180)</f>
        <v>#DIV/0!</v>
      </c>
      <c r="AO180" s="43" t="e">
        <f>1/AJ180</f>
        <v>#DIV/0!</v>
      </c>
      <c r="AP180" s="40" t="e">
        <f>SQRT(AO180)</f>
        <v>#DIV/0!</v>
      </c>
      <c r="AQ180" s="37">
        <f>$H$2</f>
        <v>1.9599639845400536</v>
      </c>
      <c r="AR180" s="38" t="e">
        <f>AM180-(AQ180*AP180)</f>
        <v>#DIV/0!</v>
      </c>
      <c r="AS180" s="38" t="e">
        <f>AM180+(1.96*AP180)</f>
        <v>#DIV/0!</v>
      </c>
      <c r="AT180" s="44" t="e">
        <f>EXP(AR180)</f>
        <v>#DIV/0!</v>
      </c>
      <c r="AU180" s="44" t="e">
        <f>EXP(AS180)</f>
        <v>#DIV/0!</v>
      </c>
      <c r="AV180" s="27"/>
      <c r="AX180" s="45"/>
      <c r="AY180" s="45">
        <v>1</v>
      </c>
    </row>
    <row r="181" spans="1:51" hidden="1">
      <c r="B181" s="32" t="s">
        <v>51</v>
      </c>
      <c r="C181" s="33"/>
      <c r="D181" s="34">
        <f t="shared" ref="D181:D189" si="224">E181-C181</f>
        <v>0</v>
      </c>
      <c r="E181" s="35"/>
      <c r="F181" s="33"/>
      <c r="G181" s="34">
        <f t="shared" ref="G181:G189" si="225">H181-F181</f>
        <v>0</v>
      </c>
      <c r="H181" s="35"/>
      <c r="I181" s="36"/>
      <c r="K181" s="40" t="e">
        <f t="shared" ref="K181:K189" si="226">(C181/E181)/(F181/H181)</f>
        <v>#DIV/0!</v>
      </c>
      <c r="L181" s="100" t="e">
        <f t="shared" ref="L181:L188" si="227">(D181/(C181*E181)+(G181/(F181*H181)))</f>
        <v>#DIV/0!</v>
      </c>
      <c r="M181" s="101" t="e">
        <f t="shared" ref="M181:M189" si="228">1/L181</f>
        <v>#DIV/0!</v>
      </c>
      <c r="N181" s="102" t="e">
        <f t="shared" ref="N181:N189" si="229">LN(K181)</f>
        <v>#DIV/0!</v>
      </c>
      <c r="O181" s="102" t="e">
        <f t="shared" ref="O181:O189" si="230">M181*N181</f>
        <v>#DIV/0!</v>
      </c>
      <c r="P181" s="102" t="e">
        <f t="shared" ref="P181:P189" si="231">LN(K181)</f>
        <v>#DIV/0!</v>
      </c>
      <c r="Q181" s="121" t="e">
        <f t="shared" ref="Q181:Q189" si="232">K181</f>
        <v>#DIV/0!</v>
      </c>
      <c r="R181" s="102" t="e">
        <f t="shared" ref="R181:R189" si="233">SQRT(1/M181)</f>
        <v>#DIV/0!</v>
      </c>
      <c r="S181" s="37">
        <f t="shared" ref="S181:S190" si="234">$H$2</f>
        <v>1.9599639845400536</v>
      </c>
      <c r="T181" s="38" t="e">
        <f t="shared" ref="T181:T189" si="235">P181-(R181*S181)</f>
        <v>#DIV/0!</v>
      </c>
      <c r="U181" s="38" t="e">
        <f t="shared" ref="U181:U189" si="236">P181+(R181*S181)</f>
        <v>#DIV/0!</v>
      </c>
      <c r="V181" s="39" t="e">
        <f t="shared" ref="V181:W189" si="237">EXP(T181)</f>
        <v>#DIV/0!</v>
      </c>
      <c r="W181" s="40" t="e">
        <f t="shared" si="237"/>
        <v>#DIV/0!</v>
      </c>
      <c r="X181" s="41"/>
      <c r="Z181" s="104" t="e">
        <f>(N181-P190)^2</f>
        <v>#DIV/0!</v>
      </c>
      <c r="AA181" s="40" t="e">
        <f t="shared" ref="AA181:AA189" si="238">M181*Z181</f>
        <v>#DIV/0!</v>
      </c>
      <c r="AB181" s="105">
        <v>1</v>
      </c>
      <c r="AC181" s="106"/>
      <c r="AD181" s="106"/>
      <c r="AE181" s="101" t="e">
        <f t="shared" ref="AE181:AE189" si="239">M181^2</f>
        <v>#DIV/0!</v>
      </c>
      <c r="AF181" s="107"/>
      <c r="AG181" s="108" t="e">
        <f>AG190</f>
        <v>#DIV/0!</v>
      </c>
      <c r="AH181" s="108" t="e">
        <f>AH190</f>
        <v>#DIV/0!</v>
      </c>
      <c r="AI181" s="40" t="e">
        <f t="shared" ref="AI181:AI189" si="240">1/M181</f>
        <v>#DIV/0!</v>
      </c>
      <c r="AJ181" s="109" t="e">
        <f t="shared" ref="AJ181:AJ189" si="241">1/(AH181+AI181)</f>
        <v>#DIV/0!</v>
      </c>
      <c r="AK181" s="110" t="e">
        <f>AJ181/AJ190</f>
        <v>#DIV/0!</v>
      </c>
      <c r="AL181" s="42" t="e">
        <f t="shared" ref="AL181:AL189" si="242">AJ181*N181</f>
        <v>#DIV/0!</v>
      </c>
      <c r="AM181" s="42" t="e">
        <f t="shared" ref="AM181:AM189" si="243">AL181/AJ181</f>
        <v>#DIV/0!</v>
      </c>
      <c r="AN181" s="40" t="e">
        <f t="shared" ref="AN181:AN189" si="244">EXP(AM181)</f>
        <v>#DIV/0!</v>
      </c>
      <c r="AO181" s="43" t="e">
        <f t="shared" ref="AO181:AO189" si="245">1/AJ181</f>
        <v>#DIV/0!</v>
      </c>
      <c r="AP181" s="40" t="e">
        <f t="shared" ref="AP181:AP189" si="246">SQRT(AO181)</f>
        <v>#DIV/0!</v>
      </c>
      <c r="AQ181" s="37">
        <f t="shared" ref="AQ181:AQ190" si="247">$H$2</f>
        <v>1.9599639845400536</v>
      </c>
      <c r="AR181" s="38" t="e">
        <f t="shared" ref="AR181:AR189" si="248">AM181-(AQ181*AP181)</f>
        <v>#DIV/0!</v>
      </c>
      <c r="AS181" s="38" t="e">
        <f t="shared" ref="AS181:AS189" si="249">AM181+(1.96*AP181)</f>
        <v>#DIV/0!</v>
      </c>
      <c r="AT181" s="44" t="e">
        <f t="shared" ref="AT181:AU189" si="250">EXP(AR181)</f>
        <v>#DIV/0!</v>
      </c>
      <c r="AU181" s="44" t="e">
        <f t="shared" si="250"/>
        <v>#DIV/0!</v>
      </c>
      <c r="AV181" s="27"/>
      <c r="AX181" s="45"/>
      <c r="AY181" s="45">
        <v>1</v>
      </c>
    </row>
    <row r="182" spans="1:51" hidden="1">
      <c r="B182" s="32" t="s">
        <v>52</v>
      </c>
      <c r="C182" s="33"/>
      <c r="D182" s="34">
        <f t="shared" si="224"/>
        <v>0</v>
      </c>
      <c r="E182" s="35"/>
      <c r="F182" s="33"/>
      <c r="G182" s="34">
        <f t="shared" si="225"/>
        <v>0</v>
      </c>
      <c r="H182" s="35"/>
      <c r="I182" s="36"/>
      <c r="K182" s="40" t="e">
        <f t="shared" si="226"/>
        <v>#DIV/0!</v>
      </c>
      <c r="L182" s="100" t="e">
        <f t="shared" si="227"/>
        <v>#DIV/0!</v>
      </c>
      <c r="M182" s="101" t="e">
        <f t="shared" si="228"/>
        <v>#DIV/0!</v>
      </c>
      <c r="N182" s="102" t="e">
        <f t="shared" si="229"/>
        <v>#DIV/0!</v>
      </c>
      <c r="O182" s="102" t="e">
        <f t="shared" si="230"/>
        <v>#DIV/0!</v>
      </c>
      <c r="P182" s="102" t="e">
        <f t="shared" si="231"/>
        <v>#DIV/0!</v>
      </c>
      <c r="Q182" s="121" t="e">
        <f t="shared" si="232"/>
        <v>#DIV/0!</v>
      </c>
      <c r="R182" s="102" t="e">
        <f t="shared" si="233"/>
        <v>#DIV/0!</v>
      </c>
      <c r="S182" s="37">
        <f t="shared" si="234"/>
        <v>1.9599639845400536</v>
      </c>
      <c r="T182" s="38" t="e">
        <f t="shared" si="235"/>
        <v>#DIV/0!</v>
      </c>
      <c r="U182" s="38" t="e">
        <f t="shared" si="236"/>
        <v>#DIV/0!</v>
      </c>
      <c r="V182" s="39" t="e">
        <f t="shared" si="237"/>
        <v>#DIV/0!</v>
      </c>
      <c r="W182" s="40" t="e">
        <f t="shared" si="237"/>
        <v>#DIV/0!</v>
      </c>
      <c r="X182" s="41"/>
      <c r="Z182" s="104" t="e">
        <f>(N182-P190)^2</f>
        <v>#DIV/0!</v>
      </c>
      <c r="AA182" s="40" t="e">
        <f t="shared" si="238"/>
        <v>#DIV/0!</v>
      </c>
      <c r="AB182" s="105">
        <v>1</v>
      </c>
      <c r="AC182" s="106"/>
      <c r="AD182" s="106"/>
      <c r="AE182" s="101" t="e">
        <f t="shared" si="239"/>
        <v>#DIV/0!</v>
      </c>
      <c r="AF182" s="107"/>
      <c r="AG182" s="108" t="e">
        <f>AG190</f>
        <v>#DIV/0!</v>
      </c>
      <c r="AH182" s="108" t="e">
        <f>AH190</f>
        <v>#DIV/0!</v>
      </c>
      <c r="AI182" s="40" t="e">
        <f t="shared" si="240"/>
        <v>#DIV/0!</v>
      </c>
      <c r="AJ182" s="109" t="e">
        <f t="shared" si="241"/>
        <v>#DIV/0!</v>
      </c>
      <c r="AK182" s="110" t="e">
        <f>AJ182/AJ190</f>
        <v>#DIV/0!</v>
      </c>
      <c r="AL182" s="42" t="e">
        <f t="shared" si="242"/>
        <v>#DIV/0!</v>
      </c>
      <c r="AM182" s="42" t="e">
        <f t="shared" si="243"/>
        <v>#DIV/0!</v>
      </c>
      <c r="AN182" s="40" t="e">
        <f t="shared" si="244"/>
        <v>#DIV/0!</v>
      </c>
      <c r="AO182" s="43" t="e">
        <f t="shared" si="245"/>
        <v>#DIV/0!</v>
      </c>
      <c r="AP182" s="40" t="e">
        <f t="shared" si="246"/>
        <v>#DIV/0!</v>
      </c>
      <c r="AQ182" s="37">
        <f t="shared" si="247"/>
        <v>1.9599639845400536</v>
      </c>
      <c r="AR182" s="38" t="e">
        <f t="shared" si="248"/>
        <v>#DIV/0!</v>
      </c>
      <c r="AS182" s="38" t="e">
        <f t="shared" si="249"/>
        <v>#DIV/0!</v>
      </c>
      <c r="AT182" s="44" t="e">
        <f t="shared" si="250"/>
        <v>#DIV/0!</v>
      </c>
      <c r="AU182" s="44" t="e">
        <f t="shared" si="250"/>
        <v>#DIV/0!</v>
      </c>
      <c r="AV182" s="27"/>
      <c r="AX182" s="45"/>
      <c r="AY182" s="45">
        <v>1</v>
      </c>
    </row>
    <row r="183" spans="1:51" hidden="1">
      <c r="B183" s="32" t="s">
        <v>53</v>
      </c>
      <c r="C183" s="33"/>
      <c r="D183" s="34">
        <f t="shared" si="224"/>
        <v>0</v>
      </c>
      <c r="E183" s="35"/>
      <c r="F183" s="33"/>
      <c r="G183" s="34">
        <f t="shared" si="225"/>
        <v>0</v>
      </c>
      <c r="H183" s="35"/>
      <c r="I183" s="36"/>
      <c r="K183" s="40" t="e">
        <f t="shared" si="226"/>
        <v>#DIV/0!</v>
      </c>
      <c r="L183" s="100" t="e">
        <f t="shared" si="227"/>
        <v>#DIV/0!</v>
      </c>
      <c r="M183" s="101" t="e">
        <f t="shared" si="228"/>
        <v>#DIV/0!</v>
      </c>
      <c r="N183" s="102" t="e">
        <f t="shared" si="229"/>
        <v>#DIV/0!</v>
      </c>
      <c r="O183" s="102" t="e">
        <f t="shared" si="230"/>
        <v>#DIV/0!</v>
      </c>
      <c r="P183" s="102" t="e">
        <f t="shared" si="231"/>
        <v>#DIV/0!</v>
      </c>
      <c r="Q183" s="121" t="e">
        <f t="shared" si="232"/>
        <v>#DIV/0!</v>
      </c>
      <c r="R183" s="102" t="e">
        <f t="shared" si="233"/>
        <v>#DIV/0!</v>
      </c>
      <c r="S183" s="37">
        <f t="shared" si="234"/>
        <v>1.9599639845400536</v>
      </c>
      <c r="T183" s="38" t="e">
        <f t="shared" si="235"/>
        <v>#DIV/0!</v>
      </c>
      <c r="U183" s="38" t="e">
        <f t="shared" si="236"/>
        <v>#DIV/0!</v>
      </c>
      <c r="V183" s="39" t="e">
        <f t="shared" si="237"/>
        <v>#DIV/0!</v>
      </c>
      <c r="W183" s="40" t="e">
        <f t="shared" si="237"/>
        <v>#DIV/0!</v>
      </c>
      <c r="X183" s="41"/>
      <c r="Z183" s="104" t="e">
        <f>(N183-P190)^2</f>
        <v>#DIV/0!</v>
      </c>
      <c r="AA183" s="40" t="e">
        <f t="shared" si="238"/>
        <v>#DIV/0!</v>
      </c>
      <c r="AB183" s="105">
        <v>1</v>
      </c>
      <c r="AC183" s="106"/>
      <c r="AD183" s="106"/>
      <c r="AE183" s="101" t="e">
        <f t="shared" si="239"/>
        <v>#DIV/0!</v>
      </c>
      <c r="AF183" s="107"/>
      <c r="AG183" s="108" t="e">
        <f>AG190</f>
        <v>#DIV/0!</v>
      </c>
      <c r="AH183" s="108" t="e">
        <f>AH190</f>
        <v>#DIV/0!</v>
      </c>
      <c r="AI183" s="40" t="e">
        <f t="shared" si="240"/>
        <v>#DIV/0!</v>
      </c>
      <c r="AJ183" s="109" t="e">
        <f t="shared" si="241"/>
        <v>#DIV/0!</v>
      </c>
      <c r="AK183" s="110" t="e">
        <f>AJ183/AJ190</f>
        <v>#DIV/0!</v>
      </c>
      <c r="AL183" s="42" t="e">
        <f t="shared" si="242"/>
        <v>#DIV/0!</v>
      </c>
      <c r="AM183" s="42" t="e">
        <f t="shared" si="243"/>
        <v>#DIV/0!</v>
      </c>
      <c r="AN183" s="40" t="e">
        <f t="shared" si="244"/>
        <v>#DIV/0!</v>
      </c>
      <c r="AO183" s="43" t="e">
        <f t="shared" si="245"/>
        <v>#DIV/0!</v>
      </c>
      <c r="AP183" s="40" t="e">
        <f t="shared" si="246"/>
        <v>#DIV/0!</v>
      </c>
      <c r="AQ183" s="37">
        <f t="shared" si="247"/>
        <v>1.9599639845400536</v>
      </c>
      <c r="AR183" s="38" t="e">
        <f t="shared" si="248"/>
        <v>#DIV/0!</v>
      </c>
      <c r="AS183" s="38" t="e">
        <f t="shared" si="249"/>
        <v>#DIV/0!</v>
      </c>
      <c r="AT183" s="44" t="e">
        <f t="shared" si="250"/>
        <v>#DIV/0!</v>
      </c>
      <c r="AU183" s="44" t="e">
        <f t="shared" si="250"/>
        <v>#DIV/0!</v>
      </c>
      <c r="AV183" s="27"/>
      <c r="AX183" s="45"/>
      <c r="AY183" s="45">
        <v>1</v>
      </c>
    </row>
    <row r="184" spans="1:51" hidden="1">
      <c r="B184" s="32" t="s">
        <v>54</v>
      </c>
      <c r="C184" s="33"/>
      <c r="D184" s="34">
        <f t="shared" si="224"/>
        <v>0</v>
      </c>
      <c r="E184" s="35"/>
      <c r="F184" s="33"/>
      <c r="G184" s="34">
        <f t="shared" si="225"/>
        <v>0</v>
      </c>
      <c r="H184" s="35"/>
      <c r="I184" s="36"/>
      <c r="K184" s="40" t="e">
        <f t="shared" si="226"/>
        <v>#DIV/0!</v>
      </c>
      <c r="L184" s="100" t="e">
        <f t="shared" si="227"/>
        <v>#DIV/0!</v>
      </c>
      <c r="M184" s="101" t="e">
        <f t="shared" si="228"/>
        <v>#DIV/0!</v>
      </c>
      <c r="N184" s="102" t="e">
        <f t="shared" si="229"/>
        <v>#DIV/0!</v>
      </c>
      <c r="O184" s="102" t="e">
        <f t="shared" si="230"/>
        <v>#DIV/0!</v>
      </c>
      <c r="P184" s="102" t="e">
        <f t="shared" si="231"/>
        <v>#DIV/0!</v>
      </c>
      <c r="Q184" s="121" t="e">
        <f t="shared" si="232"/>
        <v>#DIV/0!</v>
      </c>
      <c r="R184" s="102" t="e">
        <f t="shared" si="233"/>
        <v>#DIV/0!</v>
      </c>
      <c r="S184" s="37">
        <f t="shared" si="234"/>
        <v>1.9599639845400536</v>
      </c>
      <c r="T184" s="38" t="e">
        <f t="shared" si="235"/>
        <v>#DIV/0!</v>
      </c>
      <c r="U184" s="38" t="e">
        <f t="shared" si="236"/>
        <v>#DIV/0!</v>
      </c>
      <c r="V184" s="39" t="e">
        <f t="shared" si="237"/>
        <v>#DIV/0!</v>
      </c>
      <c r="W184" s="40" t="e">
        <f t="shared" si="237"/>
        <v>#DIV/0!</v>
      </c>
      <c r="X184" s="41"/>
      <c r="Z184" s="104" t="e">
        <f>(N184-P190)^2</f>
        <v>#DIV/0!</v>
      </c>
      <c r="AA184" s="40" t="e">
        <f t="shared" si="238"/>
        <v>#DIV/0!</v>
      </c>
      <c r="AB184" s="105">
        <v>1</v>
      </c>
      <c r="AC184" s="106"/>
      <c r="AD184" s="106"/>
      <c r="AE184" s="101" t="e">
        <f t="shared" si="239"/>
        <v>#DIV/0!</v>
      </c>
      <c r="AF184" s="107"/>
      <c r="AG184" s="108" t="e">
        <f>AG190</f>
        <v>#DIV/0!</v>
      </c>
      <c r="AH184" s="108" t="e">
        <f>AH190</f>
        <v>#DIV/0!</v>
      </c>
      <c r="AI184" s="40" t="e">
        <f t="shared" si="240"/>
        <v>#DIV/0!</v>
      </c>
      <c r="AJ184" s="109" t="e">
        <f t="shared" si="241"/>
        <v>#DIV/0!</v>
      </c>
      <c r="AK184" s="110" t="e">
        <f>AJ184/AJ190</f>
        <v>#DIV/0!</v>
      </c>
      <c r="AL184" s="42" t="e">
        <f t="shared" si="242"/>
        <v>#DIV/0!</v>
      </c>
      <c r="AM184" s="42" t="e">
        <f t="shared" si="243"/>
        <v>#DIV/0!</v>
      </c>
      <c r="AN184" s="40" t="e">
        <f t="shared" si="244"/>
        <v>#DIV/0!</v>
      </c>
      <c r="AO184" s="43" t="e">
        <f t="shared" si="245"/>
        <v>#DIV/0!</v>
      </c>
      <c r="AP184" s="40" t="e">
        <f t="shared" si="246"/>
        <v>#DIV/0!</v>
      </c>
      <c r="AQ184" s="37">
        <f t="shared" si="247"/>
        <v>1.9599639845400536</v>
      </c>
      <c r="AR184" s="38" t="e">
        <f t="shared" si="248"/>
        <v>#DIV/0!</v>
      </c>
      <c r="AS184" s="38" t="e">
        <f t="shared" si="249"/>
        <v>#DIV/0!</v>
      </c>
      <c r="AT184" s="44" t="e">
        <f t="shared" si="250"/>
        <v>#DIV/0!</v>
      </c>
      <c r="AU184" s="44" t="e">
        <f t="shared" si="250"/>
        <v>#DIV/0!</v>
      </c>
      <c r="AV184" s="27"/>
      <c r="AX184" s="45"/>
      <c r="AY184" s="45">
        <v>1</v>
      </c>
    </row>
    <row r="185" spans="1:51" hidden="1">
      <c r="B185" s="32" t="s">
        <v>55</v>
      </c>
      <c r="C185" s="33"/>
      <c r="D185" s="34">
        <f t="shared" si="224"/>
        <v>0</v>
      </c>
      <c r="E185" s="35"/>
      <c r="F185" s="33"/>
      <c r="G185" s="34">
        <f t="shared" si="225"/>
        <v>0</v>
      </c>
      <c r="H185" s="35"/>
      <c r="I185" s="36"/>
      <c r="K185" s="40" t="e">
        <f t="shared" si="226"/>
        <v>#DIV/0!</v>
      </c>
      <c r="L185" s="100" t="e">
        <f t="shared" si="227"/>
        <v>#DIV/0!</v>
      </c>
      <c r="M185" s="101" t="e">
        <f t="shared" si="228"/>
        <v>#DIV/0!</v>
      </c>
      <c r="N185" s="102" t="e">
        <f t="shared" si="229"/>
        <v>#DIV/0!</v>
      </c>
      <c r="O185" s="102" t="e">
        <f t="shared" si="230"/>
        <v>#DIV/0!</v>
      </c>
      <c r="P185" s="102" t="e">
        <f t="shared" si="231"/>
        <v>#DIV/0!</v>
      </c>
      <c r="Q185" s="121" t="e">
        <f t="shared" si="232"/>
        <v>#DIV/0!</v>
      </c>
      <c r="R185" s="102" t="e">
        <f t="shared" si="233"/>
        <v>#DIV/0!</v>
      </c>
      <c r="S185" s="37">
        <f t="shared" si="234"/>
        <v>1.9599639845400536</v>
      </c>
      <c r="T185" s="38" t="e">
        <f t="shared" si="235"/>
        <v>#DIV/0!</v>
      </c>
      <c r="U185" s="38" t="e">
        <f t="shared" si="236"/>
        <v>#DIV/0!</v>
      </c>
      <c r="V185" s="39" t="e">
        <f t="shared" si="237"/>
        <v>#DIV/0!</v>
      </c>
      <c r="W185" s="40" t="e">
        <f t="shared" si="237"/>
        <v>#DIV/0!</v>
      </c>
      <c r="X185" s="41"/>
      <c r="Z185" s="104" t="e">
        <f>(N185-P190)^2</f>
        <v>#DIV/0!</v>
      </c>
      <c r="AA185" s="40" t="e">
        <f t="shared" si="238"/>
        <v>#DIV/0!</v>
      </c>
      <c r="AB185" s="105">
        <v>1</v>
      </c>
      <c r="AC185" s="106"/>
      <c r="AD185" s="106"/>
      <c r="AE185" s="101" t="e">
        <f t="shared" si="239"/>
        <v>#DIV/0!</v>
      </c>
      <c r="AF185" s="107"/>
      <c r="AG185" s="108" t="e">
        <f>AG190</f>
        <v>#DIV/0!</v>
      </c>
      <c r="AH185" s="108" t="e">
        <f>AH190</f>
        <v>#DIV/0!</v>
      </c>
      <c r="AI185" s="40" t="e">
        <f t="shared" si="240"/>
        <v>#DIV/0!</v>
      </c>
      <c r="AJ185" s="109" t="e">
        <f t="shared" si="241"/>
        <v>#DIV/0!</v>
      </c>
      <c r="AK185" s="110" t="e">
        <f>AJ185/AJ190</f>
        <v>#DIV/0!</v>
      </c>
      <c r="AL185" s="42" t="e">
        <f t="shared" si="242"/>
        <v>#DIV/0!</v>
      </c>
      <c r="AM185" s="42" t="e">
        <f t="shared" si="243"/>
        <v>#DIV/0!</v>
      </c>
      <c r="AN185" s="40" t="e">
        <f t="shared" si="244"/>
        <v>#DIV/0!</v>
      </c>
      <c r="AO185" s="43" t="e">
        <f t="shared" si="245"/>
        <v>#DIV/0!</v>
      </c>
      <c r="AP185" s="40" t="e">
        <f t="shared" si="246"/>
        <v>#DIV/0!</v>
      </c>
      <c r="AQ185" s="37">
        <f t="shared" si="247"/>
        <v>1.9599639845400536</v>
      </c>
      <c r="AR185" s="38" t="e">
        <f t="shared" si="248"/>
        <v>#DIV/0!</v>
      </c>
      <c r="AS185" s="38" t="e">
        <f t="shared" si="249"/>
        <v>#DIV/0!</v>
      </c>
      <c r="AT185" s="44" t="e">
        <f t="shared" si="250"/>
        <v>#DIV/0!</v>
      </c>
      <c r="AU185" s="44" t="e">
        <f t="shared" si="250"/>
        <v>#DIV/0!</v>
      </c>
      <c r="AV185" s="27"/>
      <c r="AX185" s="45"/>
      <c r="AY185" s="45">
        <v>1</v>
      </c>
    </row>
    <row r="186" spans="1:51" hidden="1">
      <c r="B186" s="32" t="s">
        <v>56</v>
      </c>
      <c r="C186" s="33"/>
      <c r="D186" s="34">
        <f t="shared" si="224"/>
        <v>0</v>
      </c>
      <c r="E186" s="35"/>
      <c r="F186" s="33"/>
      <c r="G186" s="34">
        <f t="shared" si="225"/>
        <v>0</v>
      </c>
      <c r="H186" s="35"/>
      <c r="I186" s="36"/>
      <c r="K186" s="40" t="e">
        <f t="shared" si="226"/>
        <v>#DIV/0!</v>
      </c>
      <c r="L186" s="100" t="e">
        <f t="shared" si="227"/>
        <v>#DIV/0!</v>
      </c>
      <c r="M186" s="101" t="e">
        <f t="shared" si="228"/>
        <v>#DIV/0!</v>
      </c>
      <c r="N186" s="102" t="e">
        <f t="shared" si="229"/>
        <v>#DIV/0!</v>
      </c>
      <c r="O186" s="102" t="e">
        <f t="shared" si="230"/>
        <v>#DIV/0!</v>
      </c>
      <c r="P186" s="102" t="e">
        <f t="shared" si="231"/>
        <v>#DIV/0!</v>
      </c>
      <c r="Q186" s="121" t="e">
        <f t="shared" si="232"/>
        <v>#DIV/0!</v>
      </c>
      <c r="R186" s="102" t="e">
        <f t="shared" si="233"/>
        <v>#DIV/0!</v>
      </c>
      <c r="S186" s="37">
        <f t="shared" si="234"/>
        <v>1.9599639845400536</v>
      </c>
      <c r="T186" s="38" t="e">
        <f t="shared" si="235"/>
        <v>#DIV/0!</v>
      </c>
      <c r="U186" s="38" t="e">
        <f t="shared" si="236"/>
        <v>#DIV/0!</v>
      </c>
      <c r="V186" s="39" t="e">
        <f t="shared" si="237"/>
        <v>#DIV/0!</v>
      </c>
      <c r="W186" s="40" t="e">
        <f t="shared" si="237"/>
        <v>#DIV/0!</v>
      </c>
      <c r="X186" s="41"/>
      <c r="Z186" s="104" t="e">
        <f>(N186-P190)^2</f>
        <v>#DIV/0!</v>
      </c>
      <c r="AA186" s="40" t="e">
        <f t="shared" si="238"/>
        <v>#DIV/0!</v>
      </c>
      <c r="AB186" s="105">
        <v>1</v>
      </c>
      <c r="AC186" s="106"/>
      <c r="AD186" s="106"/>
      <c r="AE186" s="101" t="e">
        <f t="shared" si="239"/>
        <v>#DIV/0!</v>
      </c>
      <c r="AF186" s="107"/>
      <c r="AG186" s="108" t="e">
        <f>AG190</f>
        <v>#DIV/0!</v>
      </c>
      <c r="AH186" s="108" t="e">
        <f>AH190</f>
        <v>#DIV/0!</v>
      </c>
      <c r="AI186" s="40" t="e">
        <f t="shared" si="240"/>
        <v>#DIV/0!</v>
      </c>
      <c r="AJ186" s="109" t="e">
        <f t="shared" si="241"/>
        <v>#DIV/0!</v>
      </c>
      <c r="AK186" s="110" t="e">
        <f>AJ186/AJ190</f>
        <v>#DIV/0!</v>
      </c>
      <c r="AL186" s="42" t="e">
        <f t="shared" si="242"/>
        <v>#DIV/0!</v>
      </c>
      <c r="AM186" s="42" t="e">
        <f t="shared" si="243"/>
        <v>#DIV/0!</v>
      </c>
      <c r="AN186" s="40" t="e">
        <f t="shared" si="244"/>
        <v>#DIV/0!</v>
      </c>
      <c r="AO186" s="43" t="e">
        <f t="shared" si="245"/>
        <v>#DIV/0!</v>
      </c>
      <c r="AP186" s="40" t="e">
        <f t="shared" si="246"/>
        <v>#DIV/0!</v>
      </c>
      <c r="AQ186" s="37">
        <f t="shared" si="247"/>
        <v>1.9599639845400536</v>
      </c>
      <c r="AR186" s="38" t="e">
        <f t="shared" si="248"/>
        <v>#DIV/0!</v>
      </c>
      <c r="AS186" s="38" t="e">
        <f t="shared" si="249"/>
        <v>#DIV/0!</v>
      </c>
      <c r="AT186" s="44" t="e">
        <f t="shared" si="250"/>
        <v>#DIV/0!</v>
      </c>
      <c r="AU186" s="44" t="e">
        <f t="shared" si="250"/>
        <v>#DIV/0!</v>
      </c>
      <c r="AV186" s="27"/>
      <c r="AX186" s="45"/>
      <c r="AY186" s="45">
        <v>1</v>
      </c>
    </row>
    <row r="187" spans="1:51" hidden="1">
      <c r="B187" s="32" t="s">
        <v>57</v>
      </c>
      <c r="C187" s="33"/>
      <c r="D187" s="34">
        <f t="shared" si="224"/>
        <v>0</v>
      </c>
      <c r="E187" s="35"/>
      <c r="F187" s="33"/>
      <c r="G187" s="34">
        <f t="shared" si="225"/>
        <v>0</v>
      </c>
      <c r="H187" s="35"/>
      <c r="I187" s="36"/>
      <c r="K187" s="40" t="e">
        <f t="shared" si="226"/>
        <v>#DIV/0!</v>
      </c>
      <c r="L187" s="100" t="e">
        <f t="shared" si="227"/>
        <v>#DIV/0!</v>
      </c>
      <c r="M187" s="101" t="e">
        <f t="shared" si="228"/>
        <v>#DIV/0!</v>
      </c>
      <c r="N187" s="102" t="e">
        <f t="shared" si="229"/>
        <v>#DIV/0!</v>
      </c>
      <c r="O187" s="102" t="e">
        <f t="shared" si="230"/>
        <v>#DIV/0!</v>
      </c>
      <c r="P187" s="102" t="e">
        <f t="shared" si="231"/>
        <v>#DIV/0!</v>
      </c>
      <c r="Q187" s="121" t="e">
        <f t="shared" si="232"/>
        <v>#DIV/0!</v>
      </c>
      <c r="R187" s="102" t="e">
        <f t="shared" si="233"/>
        <v>#DIV/0!</v>
      </c>
      <c r="S187" s="37">
        <f t="shared" si="234"/>
        <v>1.9599639845400536</v>
      </c>
      <c r="T187" s="38" t="e">
        <f t="shared" si="235"/>
        <v>#DIV/0!</v>
      </c>
      <c r="U187" s="38" t="e">
        <f t="shared" si="236"/>
        <v>#DIV/0!</v>
      </c>
      <c r="V187" s="39" t="e">
        <f t="shared" si="237"/>
        <v>#DIV/0!</v>
      </c>
      <c r="W187" s="40" t="e">
        <f t="shared" si="237"/>
        <v>#DIV/0!</v>
      </c>
      <c r="X187" s="41"/>
      <c r="Z187" s="104" t="e">
        <f>(N187-P190)^2</f>
        <v>#DIV/0!</v>
      </c>
      <c r="AA187" s="40" t="e">
        <f t="shared" si="238"/>
        <v>#DIV/0!</v>
      </c>
      <c r="AB187" s="105">
        <v>1</v>
      </c>
      <c r="AC187" s="106"/>
      <c r="AD187" s="106"/>
      <c r="AE187" s="101" t="e">
        <f t="shared" si="239"/>
        <v>#DIV/0!</v>
      </c>
      <c r="AF187" s="107"/>
      <c r="AG187" s="108" t="e">
        <f>AG190</f>
        <v>#DIV/0!</v>
      </c>
      <c r="AH187" s="108" t="e">
        <f>AH190</f>
        <v>#DIV/0!</v>
      </c>
      <c r="AI187" s="40" t="e">
        <f t="shared" si="240"/>
        <v>#DIV/0!</v>
      </c>
      <c r="AJ187" s="109" t="e">
        <f t="shared" si="241"/>
        <v>#DIV/0!</v>
      </c>
      <c r="AK187" s="110" t="e">
        <f>AJ187/AJ190</f>
        <v>#DIV/0!</v>
      </c>
      <c r="AL187" s="42" t="e">
        <f t="shared" si="242"/>
        <v>#DIV/0!</v>
      </c>
      <c r="AM187" s="42" t="e">
        <f t="shared" si="243"/>
        <v>#DIV/0!</v>
      </c>
      <c r="AN187" s="40" t="e">
        <f t="shared" si="244"/>
        <v>#DIV/0!</v>
      </c>
      <c r="AO187" s="43" t="e">
        <f t="shared" si="245"/>
        <v>#DIV/0!</v>
      </c>
      <c r="AP187" s="40" t="e">
        <f t="shared" si="246"/>
        <v>#DIV/0!</v>
      </c>
      <c r="AQ187" s="37">
        <f t="shared" si="247"/>
        <v>1.9599639845400536</v>
      </c>
      <c r="AR187" s="38" t="e">
        <f t="shared" si="248"/>
        <v>#DIV/0!</v>
      </c>
      <c r="AS187" s="38" t="e">
        <f t="shared" si="249"/>
        <v>#DIV/0!</v>
      </c>
      <c r="AT187" s="44" t="e">
        <f t="shared" si="250"/>
        <v>#DIV/0!</v>
      </c>
      <c r="AU187" s="44" t="e">
        <f t="shared" si="250"/>
        <v>#DIV/0!</v>
      </c>
      <c r="AV187" s="27"/>
      <c r="AX187" s="45"/>
      <c r="AY187" s="45">
        <v>1</v>
      </c>
    </row>
    <row r="188" spans="1:51" hidden="1">
      <c r="B188" s="32" t="s">
        <v>58</v>
      </c>
      <c r="C188" s="33"/>
      <c r="D188" s="34">
        <f t="shared" si="224"/>
        <v>0</v>
      </c>
      <c r="E188" s="35"/>
      <c r="F188" s="33"/>
      <c r="G188" s="34">
        <f t="shared" si="225"/>
        <v>0</v>
      </c>
      <c r="H188" s="35"/>
      <c r="I188" s="36"/>
      <c r="K188" s="40" t="e">
        <f t="shared" si="226"/>
        <v>#DIV/0!</v>
      </c>
      <c r="L188" s="100" t="e">
        <f t="shared" si="227"/>
        <v>#DIV/0!</v>
      </c>
      <c r="M188" s="101" t="e">
        <f t="shared" si="228"/>
        <v>#DIV/0!</v>
      </c>
      <c r="N188" s="102" t="e">
        <f t="shared" si="229"/>
        <v>#DIV/0!</v>
      </c>
      <c r="O188" s="102" t="e">
        <f t="shared" si="230"/>
        <v>#DIV/0!</v>
      </c>
      <c r="P188" s="102" t="e">
        <f t="shared" si="231"/>
        <v>#DIV/0!</v>
      </c>
      <c r="Q188" s="121" t="e">
        <f t="shared" si="232"/>
        <v>#DIV/0!</v>
      </c>
      <c r="R188" s="102" t="e">
        <f t="shared" si="233"/>
        <v>#DIV/0!</v>
      </c>
      <c r="S188" s="37">
        <f t="shared" si="234"/>
        <v>1.9599639845400536</v>
      </c>
      <c r="T188" s="38" t="e">
        <f t="shared" si="235"/>
        <v>#DIV/0!</v>
      </c>
      <c r="U188" s="38" t="e">
        <f t="shared" si="236"/>
        <v>#DIV/0!</v>
      </c>
      <c r="V188" s="39" t="e">
        <f t="shared" si="237"/>
        <v>#DIV/0!</v>
      </c>
      <c r="W188" s="40" t="e">
        <f t="shared" si="237"/>
        <v>#DIV/0!</v>
      </c>
      <c r="X188" s="41"/>
      <c r="Z188" s="104" t="e">
        <f>(N188-P190)^2</f>
        <v>#DIV/0!</v>
      </c>
      <c r="AA188" s="40" t="e">
        <f t="shared" si="238"/>
        <v>#DIV/0!</v>
      </c>
      <c r="AB188" s="105">
        <v>1</v>
      </c>
      <c r="AC188" s="106"/>
      <c r="AD188" s="106"/>
      <c r="AE188" s="101" t="e">
        <f t="shared" si="239"/>
        <v>#DIV/0!</v>
      </c>
      <c r="AF188" s="107"/>
      <c r="AG188" s="108" t="e">
        <f>AG190</f>
        <v>#DIV/0!</v>
      </c>
      <c r="AH188" s="108" t="e">
        <f>AH190</f>
        <v>#DIV/0!</v>
      </c>
      <c r="AI188" s="40" t="e">
        <f t="shared" si="240"/>
        <v>#DIV/0!</v>
      </c>
      <c r="AJ188" s="109" t="e">
        <f t="shared" si="241"/>
        <v>#DIV/0!</v>
      </c>
      <c r="AK188" s="110" t="e">
        <f>AJ188/AJ190</f>
        <v>#DIV/0!</v>
      </c>
      <c r="AL188" s="42" t="e">
        <f t="shared" si="242"/>
        <v>#DIV/0!</v>
      </c>
      <c r="AM188" s="42" t="e">
        <f t="shared" si="243"/>
        <v>#DIV/0!</v>
      </c>
      <c r="AN188" s="40" t="e">
        <f t="shared" si="244"/>
        <v>#DIV/0!</v>
      </c>
      <c r="AO188" s="43" t="e">
        <f t="shared" si="245"/>
        <v>#DIV/0!</v>
      </c>
      <c r="AP188" s="40" t="e">
        <f t="shared" si="246"/>
        <v>#DIV/0!</v>
      </c>
      <c r="AQ188" s="37">
        <f t="shared" si="247"/>
        <v>1.9599639845400536</v>
      </c>
      <c r="AR188" s="38" t="e">
        <f t="shared" si="248"/>
        <v>#DIV/0!</v>
      </c>
      <c r="AS188" s="38" t="e">
        <f t="shared" si="249"/>
        <v>#DIV/0!</v>
      </c>
      <c r="AT188" s="44" t="e">
        <f t="shared" si="250"/>
        <v>#DIV/0!</v>
      </c>
      <c r="AU188" s="44" t="e">
        <f t="shared" si="250"/>
        <v>#DIV/0!</v>
      </c>
      <c r="AV188" s="27"/>
      <c r="AX188" s="45"/>
      <c r="AY188" s="45">
        <v>1</v>
      </c>
    </row>
    <row r="189" spans="1:51" hidden="1">
      <c r="B189" s="32" t="s">
        <v>59</v>
      </c>
      <c r="C189" s="33"/>
      <c r="D189" s="34">
        <f t="shared" si="224"/>
        <v>0</v>
      </c>
      <c r="E189" s="35"/>
      <c r="F189" s="33"/>
      <c r="G189" s="34">
        <f t="shared" si="225"/>
        <v>0</v>
      </c>
      <c r="H189" s="35"/>
      <c r="I189" s="36"/>
      <c r="K189" s="40" t="e">
        <f t="shared" si="226"/>
        <v>#DIV/0!</v>
      </c>
      <c r="L189" s="100" t="e">
        <f>(D189/(C189*E189)+(G189/(F189*H189)))</f>
        <v>#DIV/0!</v>
      </c>
      <c r="M189" s="101" t="e">
        <f t="shared" si="228"/>
        <v>#DIV/0!</v>
      </c>
      <c r="N189" s="102" t="e">
        <f t="shared" si="229"/>
        <v>#DIV/0!</v>
      </c>
      <c r="O189" s="102" t="e">
        <f t="shared" si="230"/>
        <v>#DIV/0!</v>
      </c>
      <c r="P189" s="102" t="e">
        <f t="shared" si="231"/>
        <v>#DIV/0!</v>
      </c>
      <c r="Q189" s="121" t="e">
        <f t="shared" si="232"/>
        <v>#DIV/0!</v>
      </c>
      <c r="R189" s="102" t="e">
        <f t="shared" si="233"/>
        <v>#DIV/0!</v>
      </c>
      <c r="S189" s="37">
        <f t="shared" si="234"/>
        <v>1.9599639845400536</v>
      </c>
      <c r="T189" s="38" t="e">
        <f t="shared" si="235"/>
        <v>#DIV/0!</v>
      </c>
      <c r="U189" s="38" t="e">
        <f t="shared" si="236"/>
        <v>#DIV/0!</v>
      </c>
      <c r="V189" s="39" t="e">
        <f t="shared" si="237"/>
        <v>#DIV/0!</v>
      </c>
      <c r="W189" s="40" t="e">
        <f t="shared" si="237"/>
        <v>#DIV/0!</v>
      </c>
      <c r="X189" s="41"/>
      <c r="Z189" s="104" t="e">
        <f>(N189-P190)^2</f>
        <v>#DIV/0!</v>
      </c>
      <c r="AA189" s="40" t="e">
        <f t="shared" si="238"/>
        <v>#DIV/0!</v>
      </c>
      <c r="AB189" s="105">
        <v>1</v>
      </c>
      <c r="AC189" s="106"/>
      <c r="AD189" s="106"/>
      <c r="AE189" s="101" t="e">
        <f t="shared" si="239"/>
        <v>#DIV/0!</v>
      </c>
      <c r="AF189" s="107"/>
      <c r="AG189" s="108" t="e">
        <f>AG190</f>
        <v>#DIV/0!</v>
      </c>
      <c r="AH189" s="108" t="e">
        <f>AH190</f>
        <v>#DIV/0!</v>
      </c>
      <c r="AI189" s="40" t="e">
        <f t="shared" si="240"/>
        <v>#DIV/0!</v>
      </c>
      <c r="AJ189" s="109" t="e">
        <f t="shared" si="241"/>
        <v>#DIV/0!</v>
      </c>
      <c r="AK189" s="110" t="e">
        <f>AJ189/AJ190</f>
        <v>#DIV/0!</v>
      </c>
      <c r="AL189" s="42" t="e">
        <f t="shared" si="242"/>
        <v>#DIV/0!</v>
      </c>
      <c r="AM189" s="42" t="e">
        <f t="shared" si="243"/>
        <v>#DIV/0!</v>
      </c>
      <c r="AN189" s="40" t="e">
        <f t="shared" si="244"/>
        <v>#DIV/0!</v>
      </c>
      <c r="AO189" s="43" t="e">
        <f t="shared" si="245"/>
        <v>#DIV/0!</v>
      </c>
      <c r="AP189" s="40" t="e">
        <f t="shared" si="246"/>
        <v>#DIV/0!</v>
      </c>
      <c r="AQ189" s="37">
        <f t="shared" si="247"/>
        <v>1.9599639845400536</v>
      </c>
      <c r="AR189" s="38" t="e">
        <f t="shared" si="248"/>
        <v>#DIV/0!</v>
      </c>
      <c r="AS189" s="38" t="e">
        <f t="shared" si="249"/>
        <v>#DIV/0!</v>
      </c>
      <c r="AT189" s="44" t="e">
        <f t="shared" si="250"/>
        <v>#DIV/0!</v>
      </c>
      <c r="AU189" s="44" t="e">
        <f t="shared" si="250"/>
        <v>#DIV/0!</v>
      </c>
      <c r="AV189" s="27"/>
      <c r="AX189" s="45"/>
      <c r="AY189" s="45">
        <v>1</v>
      </c>
    </row>
    <row r="190" spans="1:51" hidden="1">
      <c r="B190" s="46">
        <f>COUNT(D180:D189)</f>
        <v>10</v>
      </c>
      <c r="C190" s="47">
        <f t="shared" ref="C190:H190" si="251">SUM(C180:C189)</f>
        <v>0</v>
      </c>
      <c r="D190" s="47">
        <f t="shared" si="251"/>
        <v>0</v>
      </c>
      <c r="E190" s="47">
        <f t="shared" si="251"/>
        <v>0</v>
      </c>
      <c r="F190" s="47">
        <f t="shared" si="251"/>
        <v>0</v>
      </c>
      <c r="G190" s="47">
        <f t="shared" si="251"/>
        <v>0</v>
      </c>
      <c r="H190" s="47">
        <f t="shared" si="251"/>
        <v>0</v>
      </c>
      <c r="I190" s="48"/>
      <c r="K190" s="61"/>
      <c r="L190" s="123"/>
      <c r="M190" s="49" t="e">
        <f>SUM(M180:M189)</f>
        <v>#DIV/0!</v>
      </c>
      <c r="N190" s="50"/>
      <c r="O190" s="51" t="e">
        <f>SUM(O180:O189)</f>
        <v>#DIV/0!</v>
      </c>
      <c r="P190" s="52" t="e">
        <f>O190/M190</f>
        <v>#DIV/0!</v>
      </c>
      <c r="Q190" s="51" t="e">
        <f>EXP(P190)</f>
        <v>#DIV/0!</v>
      </c>
      <c r="R190" s="51" t="e">
        <f>SQRT(1/M190)</f>
        <v>#DIV/0!</v>
      </c>
      <c r="S190" s="37">
        <f t="shared" si="234"/>
        <v>1.9599639845400536</v>
      </c>
      <c r="T190" s="53" t="e">
        <f>P190-(R190*S190)</f>
        <v>#DIV/0!</v>
      </c>
      <c r="U190" s="53" t="e">
        <f>P190+(R190*S190)</f>
        <v>#DIV/0!</v>
      </c>
      <c r="V190" s="112" t="e">
        <f>EXP(T190)</f>
        <v>#DIV/0!</v>
      </c>
      <c r="W190" s="61" t="e">
        <f>EXP(U190)</f>
        <v>#DIV/0!</v>
      </c>
      <c r="X190" s="54"/>
      <c r="Y190" s="54"/>
      <c r="Z190" s="55"/>
      <c r="AA190" s="56" t="e">
        <f>SUM(AA180:AA189)</f>
        <v>#DIV/0!</v>
      </c>
      <c r="AB190" s="57">
        <f>SUM(AB180:AB189)</f>
        <v>10</v>
      </c>
      <c r="AC190" s="58" t="e">
        <f>AA190-(AB190-1)</f>
        <v>#DIV/0!</v>
      </c>
      <c r="AD190" s="49" t="e">
        <f>M190</f>
        <v>#DIV/0!</v>
      </c>
      <c r="AE190" s="49" t="e">
        <f>SUM(AE180:AE189)</f>
        <v>#DIV/0!</v>
      </c>
      <c r="AF190" s="59" t="e">
        <f>AE190/AD190</f>
        <v>#DIV/0!</v>
      </c>
      <c r="AG190" s="113" t="e">
        <f>AC190/(AD190-AF190)</f>
        <v>#DIV/0!</v>
      </c>
      <c r="AH190" s="113" t="e">
        <f>IF(AA190&lt;AB190-1,"0",AG190)</f>
        <v>#DIV/0!</v>
      </c>
      <c r="AI190" s="55"/>
      <c r="AJ190" s="49" t="e">
        <f>SUM(AJ180:AJ189)</f>
        <v>#DIV/0!</v>
      </c>
      <c r="AK190" s="114" t="e">
        <f>SUM(AK180:AK189)</f>
        <v>#DIV/0!</v>
      </c>
      <c r="AL190" s="58" t="e">
        <f>SUM(AL180:AL189)</f>
        <v>#DIV/0!</v>
      </c>
      <c r="AM190" s="58" t="e">
        <f>AL190/AJ190</f>
        <v>#DIV/0!</v>
      </c>
      <c r="AN190" s="61" t="e">
        <f>EXP(AM190)</f>
        <v>#DIV/0!</v>
      </c>
      <c r="AO190" s="60" t="e">
        <f>1/AJ190</f>
        <v>#DIV/0!</v>
      </c>
      <c r="AP190" s="61" t="e">
        <f>SQRT(AO190)</f>
        <v>#DIV/0!</v>
      </c>
      <c r="AQ190" s="37">
        <f t="shared" si="247"/>
        <v>1.9599639845400536</v>
      </c>
      <c r="AR190" s="53" t="e">
        <f>AM190-(AQ190*AP190)</f>
        <v>#DIV/0!</v>
      </c>
      <c r="AS190" s="53" t="e">
        <f>AM190+(1.96*AP190)</f>
        <v>#DIV/0!</v>
      </c>
      <c r="AT190" s="124" t="e">
        <f>EXP(AR190)</f>
        <v>#DIV/0!</v>
      </c>
      <c r="AU190" s="124" t="e">
        <f>EXP(AS190)</f>
        <v>#DIV/0!</v>
      </c>
      <c r="AV190" s="88"/>
      <c r="AW190" s="126"/>
      <c r="AX190" s="63" t="e">
        <f>AA190</f>
        <v>#DIV/0!</v>
      </c>
      <c r="AY190" s="46">
        <f>SUM(AY180:AY189)</f>
        <v>10</v>
      </c>
    </row>
    <row r="191" spans="1:51" ht="13.5" hidden="1" thickBot="1">
      <c r="B191" s="16"/>
      <c r="C191" s="64"/>
      <c r="D191" s="64"/>
      <c r="E191" s="64"/>
      <c r="F191" s="64"/>
      <c r="G191" s="64"/>
      <c r="H191" s="64"/>
      <c r="I191" s="65"/>
      <c r="J191" s="18"/>
      <c r="K191" s="18"/>
      <c r="L191" s="18"/>
      <c r="M191" s="18"/>
      <c r="N191" s="18"/>
      <c r="O191" s="18"/>
      <c r="P191" s="18"/>
      <c r="Q191" s="18"/>
      <c r="R191" s="66"/>
      <c r="S191" s="66"/>
      <c r="T191" s="66"/>
      <c r="U191" s="66"/>
      <c r="V191" s="66"/>
      <c r="W191" s="66"/>
      <c r="X191" s="66"/>
      <c r="Z191" s="18"/>
      <c r="AA191" s="18"/>
      <c r="AB191" s="67"/>
      <c r="AC191" s="68"/>
      <c r="AD191" s="68"/>
      <c r="AE191" s="68"/>
      <c r="AF191" s="70"/>
      <c r="AG191" s="70"/>
      <c r="AH191" s="70"/>
      <c r="AI191" s="70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71"/>
      <c r="AU191" s="71"/>
      <c r="AV191" s="71"/>
      <c r="AW191" s="18"/>
      <c r="AX191" s="72" t="s">
        <v>43</v>
      </c>
      <c r="AY191" s="18"/>
    </row>
    <row r="192" spans="1:51" ht="26.5" hidden="1" thickBot="1">
      <c r="B192" s="10"/>
      <c r="C192" s="73"/>
      <c r="D192" s="73"/>
      <c r="E192" s="73"/>
      <c r="F192" s="73"/>
      <c r="G192" s="73"/>
      <c r="H192" s="73"/>
      <c r="I192" s="74"/>
      <c r="J192" s="72"/>
      <c r="K192" s="72"/>
      <c r="L192" s="18"/>
      <c r="M192" s="18"/>
      <c r="N192" s="18"/>
      <c r="O192" s="18"/>
      <c r="P192" s="18"/>
      <c r="Q192" s="18"/>
      <c r="R192" s="75"/>
      <c r="S192" s="75"/>
      <c r="T192" s="75"/>
      <c r="U192" s="75"/>
      <c r="V192" s="75"/>
      <c r="W192" s="75"/>
      <c r="X192" s="75"/>
      <c r="Z192" s="18"/>
      <c r="AA192" s="18"/>
      <c r="AB192" s="18"/>
      <c r="AC192" s="18"/>
      <c r="AD192" s="18"/>
      <c r="AE192" s="18"/>
      <c r="AF192" s="18"/>
      <c r="AG192" s="18"/>
      <c r="AH192" s="18"/>
      <c r="AI192" s="76"/>
      <c r="AJ192" s="77"/>
      <c r="AK192" s="77"/>
      <c r="AL192" s="78"/>
      <c r="AM192" s="79"/>
      <c r="AN192" s="117"/>
      <c r="AO192" s="118" t="s">
        <v>44</v>
      </c>
      <c r="AP192" s="119">
        <f>TINV((1-$H$1),(AB190-2))</f>
        <v>2.3060041352041662</v>
      </c>
      <c r="AQ192" s="18"/>
      <c r="AR192" s="80" t="s">
        <v>45</v>
      </c>
      <c r="AS192" s="120">
        <f>$H$1</f>
        <v>0.95</v>
      </c>
      <c r="AT192" s="44" t="e">
        <f>EXP(AM190-AP192*SQRT((1/AD190)+AH190))</f>
        <v>#DIV/0!</v>
      </c>
      <c r="AU192" s="44" t="e">
        <f>EXP(AM190+AP192*SQRT((1/AD190)+AH190))</f>
        <v>#DIV/0!</v>
      </c>
      <c r="AV192" s="27"/>
      <c r="AW192" s="18"/>
      <c r="AX192" s="81" t="e">
        <f>_xlfn.CHISQ.DIST.RT(AX190,AY190-1)</f>
        <v>#DIV/0!</v>
      </c>
      <c r="AY192" s="82" t="e">
        <f>IF(AX192&lt;0.05,"heterogeneidad","homogeneidad")</f>
        <v>#DIV/0!</v>
      </c>
    </row>
    <row r="193" spans="1:232" ht="14.5" hidden="1">
      <c r="A193" s="7"/>
      <c r="B193" s="72"/>
      <c r="C193" s="83"/>
      <c r="D193" s="83"/>
      <c r="E193" s="83"/>
      <c r="F193" s="83"/>
      <c r="G193" s="83"/>
      <c r="H193" s="83"/>
      <c r="I193" s="74"/>
      <c r="J193" s="72"/>
      <c r="K193" s="72"/>
      <c r="L193" s="18"/>
      <c r="M193" s="18"/>
      <c r="N193" s="18"/>
      <c r="O193" s="18"/>
      <c r="P193" s="18"/>
      <c r="Q193" s="18"/>
      <c r="R193" s="75"/>
      <c r="S193" s="75"/>
      <c r="T193" s="75"/>
      <c r="U193" s="75"/>
      <c r="V193" s="75"/>
      <c r="W193" s="75"/>
      <c r="X193" s="75"/>
      <c r="Z193" s="18"/>
      <c r="AA193" s="18"/>
      <c r="AB193" s="18"/>
      <c r="AC193" s="18"/>
      <c r="AD193" s="18"/>
      <c r="AE193" s="18"/>
      <c r="AF193" s="18"/>
      <c r="AG193" s="18"/>
      <c r="AH193" s="18"/>
      <c r="AI193" s="76"/>
      <c r="AJ193" s="77"/>
      <c r="AK193" s="77"/>
      <c r="AL193" s="78"/>
      <c r="AM193" s="79"/>
      <c r="AN193" s="84"/>
      <c r="AO193" s="85"/>
      <c r="AP193" s="22"/>
      <c r="AQ193" s="18"/>
      <c r="AR193" s="18"/>
      <c r="AS193" s="86"/>
      <c r="AT193" s="27"/>
      <c r="AU193" s="27"/>
      <c r="AV193" s="27"/>
      <c r="AW193" s="18"/>
      <c r="AX193" s="18"/>
      <c r="AY193" s="18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</row>
    <row r="194" spans="1:232" ht="13" hidden="1" customHeight="1">
      <c r="B194" s="16"/>
      <c r="C194" s="64"/>
      <c r="D194" s="64"/>
      <c r="E194" s="64"/>
      <c r="F194" s="64"/>
      <c r="G194" s="64"/>
      <c r="H194" s="64"/>
      <c r="I194" s="65"/>
      <c r="J194" s="133" t="s">
        <v>4</v>
      </c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5"/>
      <c r="X194" s="19"/>
      <c r="Y194" s="133" t="s">
        <v>5</v>
      </c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5"/>
      <c r="AV194" s="19"/>
      <c r="AW194" s="136" t="s">
        <v>48</v>
      </c>
      <c r="AX194" s="137"/>
      <c r="AY194" s="137"/>
    </row>
    <row r="195" spans="1:232" hidden="1">
      <c r="A195" s="89"/>
      <c r="B195" s="21" t="s">
        <v>6</v>
      </c>
      <c r="C195" s="132" t="s">
        <v>7</v>
      </c>
      <c r="D195" s="132"/>
      <c r="E195" s="132"/>
      <c r="F195" s="132" t="s">
        <v>8</v>
      </c>
      <c r="G195" s="132"/>
      <c r="H195" s="132"/>
      <c r="I195" s="22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3"/>
      <c r="AY195" s="23"/>
    </row>
    <row r="196" spans="1:232" ht="60" hidden="1">
      <c r="B196" s="25"/>
      <c r="C196" s="26" t="s">
        <v>9</v>
      </c>
      <c r="D196" s="26" t="s">
        <v>10</v>
      </c>
      <c r="E196" s="26" t="s">
        <v>11</v>
      </c>
      <c r="F196" s="26" t="s">
        <v>9</v>
      </c>
      <c r="G196" s="26" t="s">
        <v>10</v>
      </c>
      <c r="H196" s="26" t="s">
        <v>11</v>
      </c>
      <c r="I196" s="27"/>
      <c r="K196" s="28" t="s">
        <v>12</v>
      </c>
      <c r="L196" s="28" t="s">
        <v>13</v>
      </c>
      <c r="M196" s="28" t="s">
        <v>14</v>
      </c>
      <c r="N196" s="28" t="s">
        <v>15</v>
      </c>
      <c r="O196" s="28" t="s">
        <v>16</v>
      </c>
      <c r="P196" s="28" t="s">
        <v>17</v>
      </c>
      <c r="Q196" s="28" t="s">
        <v>18</v>
      </c>
      <c r="R196" s="28" t="s">
        <v>19</v>
      </c>
      <c r="S196" s="98" t="s">
        <v>3</v>
      </c>
      <c r="T196" s="28" t="s">
        <v>20</v>
      </c>
      <c r="U196" s="28" t="s">
        <v>21</v>
      </c>
      <c r="V196" s="28" t="s">
        <v>22</v>
      </c>
      <c r="W196" s="28" t="s">
        <v>22</v>
      </c>
      <c r="X196" s="29"/>
      <c r="Y196" s="30"/>
      <c r="Z196" s="98" t="s">
        <v>23</v>
      </c>
      <c r="AA196" s="28" t="s">
        <v>24</v>
      </c>
      <c r="AB196" s="98" t="s">
        <v>25</v>
      </c>
      <c r="AC196" s="98" t="s">
        <v>26</v>
      </c>
      <c r="AD196" s="98" t="s">
        <v>27</v>
      </c>
      <c r="AE196" s="28" t="s">
        <v>28</v>
      </c>
      <c r="AF196" s="28" t="s">
        <v>29</v>
      </c>
      <c r="AG196" s="99" t="s">
        <v>30</v>
      </c>
      <c r="AH196" s="99" t="s">
        <v>31</v>
      </c>
      <c r="AI196" s="98" t="s">
        <v>32</v>
      </c>
      <c r="AJ196" s="28" t="s">
        <v>33</v>
      </c>
      <c r="AK196" s="28" t="s">
        <v>34</v>
      </c>
      <c r="AL196" s="28" t="s">
        <v>35</v>
      </c>
      <c r="AM196" s="98" t="s">
        <v>36</v>
      </c>
      <c r="AN196" s="98" t="s">
        <v>37</v>
      </c>
      <c r="AO196" s="28" t="s">
        <v>38</v>
      </c>
      <c r="AP196" s="28" t="s">
        <v>39</v>
      </c>
      <c r="AQ196" s="98" t="s">
        <v>3</v>
      </c>
      <c r="AR196" s="28" t="s">
        <v>40</v>
      </c>
      <c r="AS196" s="28" t="s">
        <v>41</v>
      </c>
      <c r="AT196" s="28" t="s">
        <v>22</v>
      </c>
      <c r="AU196" s="28" t="s">
        <v>22</v>
      </c>
      <c r="AV196" s="29"/>
      <c r="AX196" s="31" t="s">
        <v>42</v>
      </c>
      <c r="AY196" s="31" t="s">
        <v>25</v>
      </c>
    </row>
    <row r="197" spans="1:232" hidden="1">
      <c r="B197" s="32" t="s">
        <v>50</v>
      </c>
      <c r="C197" s="33"/>
      <c r="D197" s="34">
        <f>E197-C197</f>
        <v>0</v>
      </c>
      <c r="E197" s="35"/>
      <c r="F197" s="33"/>
      <c r="G197" s="34">
        <f>H197-F197</f>
        <v>0</v>
      </c>
      <c r="H197" s="35"/>
      <c r="I197" s="36"/>
      <c r="K197" s="40" t="e">
        <f>(C197/E197)/(F197/H197)</f>
        <v>#DIV/0!</v>
      </c>
      <c r="L197" s="100" t="e">
        <f>(D197/(C197*E197)+(G197/(F197*H197)))</f>
        <v>#DIV/0!</v>
      </c>
      <c r="M197" s="101" t="e">
        <f>1/L197</f>
        <v>#DIV/0!</v>
      </c>
      <c r="N197" s="102" t="e">
        <f>LN(K197)</f>
        <v>#DIV/0!</v>
      </c>
      <c r="O197" s="102" t="e">
        <f>M197*N197</f>
        <v>#DIV/0!</v>
      </c>
      <c r="P197" s="102" t="e">
        <f>LN(K197)</f>
        <v>#DIV/0!</v>
      </c>
      <c r="Q197" s="121" t="e">
        <f>K197</f>
        <v>#DIV/0!</v>
      </c>
      <c r="R197" s="102" t="e">
        <f>SQRT(1/M197)</f>
        <v>#DIV/0!</v>
      </c>
      <c r="S197" s="37">
        <f>$H$2</f>
        <v>1.9599639845400536</v>
      </c>
      <c r="T197" s="38" t="e">
        <f>P197-(R197*S197)</f>
        <v>#DIV/0!</v>
      </c>
      <c r="U197" s="38" t="e">
        <f>P197+(R197*S197)</f>
        <v>#DIV/0!</v>
      </c>
      <c r="V197" s="39" t="e">
        <f>EXP(T197)</f>
        <v>#DIV/0!</v>
      </c>
      <c r="W197" s="40" t="e">
        <f>EXP(U197)</f>
        <v>#DIV/0!</v>
      </c>
      <c r="X197" s="41"/>
      <c r="Z197" s="104" t="e">
        <f>(N197-P206)^2</f>
        <v>#DIV/0!</v>
      </c>
      <c r="AA197" s="40" t="e">
        <f>M197*Z197</f>
        <v>#DIV/0!</v>
      </c>
      <c r="AB197" s="105">
        <v>1</v>
      </c>
      <c r="AC197" s="106"/>
      <c r="AD197" s="106"/>
      <c r="AE197" s="101" t="e">
        <f>M197^2</f>
        <v>#DIV/0!</v>
      </c>
      <c r="AF197" s="107"/>
      <c r="AG197" s="108" t="e">
        <f>AG206</f>
        <v>#DIV/0!</v>
      </c>
      <c r="AH197" s="108" t="e">
        <f>AH206</f>
        <v>#DIV/0!</v>
      </c>
      <c r="AI197" s="40" t="e">
        <f>1/M197</f>
        <v>#DIV/0!</v>
      </c>
      <c r="AJ197" s="109" t="e">
        <f>1/(AH197+AI197)</f>
        <v>#DIV/0!</v>
      </c>
      <c r="AK197" s="110" t="e">
        <f>AJ197/AJ206</f>
        <v>#DIV/0!</v>
      </c>
      <c r="AL197" s="42" t="e">
        <f>AJ197*N197</f>
        <v>#DIV/0!</v>
      </c>
      <c r="AM197" s="42" t="e">
        <f>AL197/AJ197</f>
        <v>#DIV/0!</v>
      </c>
      <c r="AN197" s="40" t="e">
        <f>EXP(AM197)</f>
        <v>#DIV/0!</v>
      </c>
      <c r="AO197" s="43" t="e">
        <f>1/AJ197</f>
        <v>#DIV/0!</v>
      </c>
      <c r="AP197" s="40" t="e">
        <f>SQRT(AO197)</f>
        <v>#DIV/0!</v>
      </c>
      <c r="AQ197" s="37">
        <f>$H$2</f>
        <v>1.9599639845400536</v>
      </c>
      <c r="AR197" s="38" t="e">
        <f>AM197-(AQ197*AP197)</f>
        <v>#DIV/0!</v>
      </c>
      <c r="AS197" s="38" t="e">
        <f>AM197+(1.96*AP197)</f>
        <v>#DIV/0!</v>
      </c>
      <c r="AT197" s="44" t="e">
        <f>EXP(AR197)</f>
        <v>#DIV/0!</v>
      </c>
      <c r="AU197" s="44" t="e">
        <f>EXP(AS197)</f>
        <v>#DIV/0!</v>
      </c>
      <c r="AV197" s="27"/>
      <c r="AX197" s="45"/>
      <c r="AY197" s="45">
        <v>1</v>
      </c>
    </row>
    <row r="198" spans="1:232" hidden="1">
      <c r="B198" s="32" t="s">
        <v>51</v>
      </c>
      <c r="C198" s="33"/>
      <c r="D198" s="34">
        <f t="shared" ref="D198:D205" si="252">E198-C198</f>
        <v>0</v>
      </c>
      <c r="E198" s="35"/>
      <c r="F198" s="33"/>
      <c r="G198" s="34">
        <f t="shared" ref="G198:G205" si="253">H198-F198</f>
        <v>0</v>
      </c>
      <c r="H198" s="35"/>
      <c r="I198" s="36"/>
      <c r="K198" s="40" t="e">
        <f t="shared" ref="K198:K205" si="254">(C198/E198)/(F198/H198)</f>
        <v>#DIV/0!</v>
      </c>
      <c r="L198" s="100" t="e">
        <f t="shared" ref="L198:L204" si="255">(D198/(C198*E198)+(G198/(F198*H198)))</f>
        <v>#DIV/0!</v>
      </c>
      <c r="M198" s="101" t="e">
        <f t="shared" ref="M198:M205" si="256">1/L198</f>
        <v>#DIV/0!</v>
      </c>
      <c r="N198" s="102" t="e">
        <f t="shared" ref="N198:N205" si="257">LN(K198)</f>
        <v>#DIV/0!</v>
      </c>
      <c r="O198" s="102" t="e">
        <f t="shared" ref="O198:O205" si="258">M198*N198</f>
        <v>#DIV/0!</v>
      </c>
      <c r="P198" s="102" t="e">
        <f t="shared" ref="P198:P205" si="259">LN(K198)</f>
        <v>#DIV/0!</v>
      </c>
      <c r="Q198" s="121" t="e">
        <f t="shared" ref="Q198:Q205" si="260">K198</f>
        <v>#DIV/0!</v>
      </c>
      <c r="R198" s="102" t="e">
        <f t="shared" ref="R198:R205" si="261">SQRT(1/M198)</f>
        <v>#DIV/0!</v>
      </c>
      <c r="S198" s="37">
        <f t="shared" ref="S198:S206" si="262">$H$2</f>
        <v>1.9599639845400536</v>
      </c>
      <c r="T198" s="38" t="e">
        <f t="shared" ref="T198:T205" si="263">P198-(R198*S198)</f>
        <v>#DIV/0!</v>
      </c>
      <c r="U198" s="38" t="e">
        <f t="shared" ref="U198:U205" si="264">P198+(R198*S198)</f>
        <v>#DIV/0!</v>
      </c>
      <c r="V198" s="39" t="e">
        <f t="shared" ref="V198:W205" si="265">EXP(T198)</f>
        <v>#DIV/0!</v>
      </c>
      <c r="W198" s="40" t="e">
        <f t="shared" si="265"/>
        <v>#DIV/0!</v>
      </c>
      <c r="X198" s="41"/>
      <c r="Z198" s="104" t="e">
        <f>(N198-P206)^2</f>
        <v>#DIV/0!</v>
      </c>
      <c r="AA198" s="40" t="e">
        <f t="shared" ref="AA198:AA205" si="266">M198*Z198</f>
        <v>#DIV/0!</v>
      </c>
      <c r="AB198" s="105">
        <v>1</v>
      </c>
      <c r="AC198" s="106"/>
      <c r="AD198" s="106"/>
      <c r="AE198" s="101" t="e">
        <f t="shared" ref="AE198:AE205" si="267">M198^2</f>
        <v>#DIV/0!</v>
      </c>
      <c r="AF198" s="107"/>
      <c r="AG198" s="108" t="e">
        <f>AG206</f>
        <v>#DIV/0!</v>
      </c>
      <c r="AH198" s="108" t="e">
        <f>AH206</f>
        <v>#DIV/0!</v>
      </c>
      <c r="AI198" s="40" t="e">
        <f t="shared" ref="AI198:AI205" si="268">1/M198</f>
        <v>#DIV/0!</v>
      </c>
      <c r="AJ198" s="109" t="e">
        <f t="shared" ref="AJ198:AJ205" si="269">1/(AH198+AI198)</f>
        <v>#DIV/0!</v>
      </c>
      <c r="AK198" s="110" t="e">
        <f>AJ198/AJ206</f>
        <v>#DIV/0!</v>
      </c>
      <c r="AL198" s="42" t="e">
        <f t="shared" ref="AL198:AL205" si="270">AJ198*N198</f>
        <v>#DIV/0!</v>
      </c>
      <c r="AM198" s="42" t="e">
        <f t="shared" ref="AM198:AM205" si="271">AL198/AJ198</f>
        <v>#DIV/0!</v>
      </c>
      <c r="AN198" s="40" t="e">
        <f t="shared" ref="AN198:AN205" si="272">EXP(AM198)</f>
        <v>#DIV/0!</v>
      </c>
      <c r="AO198" s="43" t="e">
        <f t="shared" ref="AO198:AO205" si="273">1/AJ198</f>
        <v>#DIV/0!</v>
      </c>
      <c r="AP198" s="40" t="e">
        <f t="shared" ref="AP198:AP205" si="274">SQRT(AO198)</f>
        <v>#DIV/0!</v>
      </c>
      <c r="AQ198" s="37">
        <f t="shared" ref="AQ198:AQ206" si="275">$H$2</f>
        <v>1.9599639845400536</v>
      </c>
      <c r="AR198" s="38" t="e">
        <f t="shared" ref="AR198:AR205" si="276">AM198-(AQ198*AP198)</f>
        <v>#DIV/0!</v>
      </c>
      <c r="AS198" s="38" t="e">
        <f t="shared" ref="AS198:AS205" si="277">AM198+(1.96*AP198)</f>
        <v>#DIV/0!</v>
      </c>
      <c r="AT198" s="44" t="e">
        <f t="shared" ref="AT198:AU205" si="278">EXP(AR198)</f>
        <v>#DIV/0!</v>
      </c>
      <c r="AU198" s="44" t="e">
        <f t="shared" si="278"/>
        <v>#DIV/0!</v>
      </c>
      <c r="AV198" s="27"/>
      <c r="AX198" s="45"/>
      <c r="AY198" s="45">
        <v>1</v>
      </c>
    </row>
    <row r="199" spans="1:232" hidden="1">
      <c r="B199" s="32" t="s">
        <v>52</v>
      </c>
      <c r="C199" s="33"/>
      <c r="D199" s="34">
        <f t="shared" si="252"/>
        <v>0</v>
      </c>
      <c r="E199" s="35"/>
      <c r="F199" s="33"/>
      <c r="G199" s="34">
        <f t="shared" si="253"/>
        <v>0</v>
      </c>
      <c r="H199" s="35"/>
      <c r="I199" s="36"/>
      <c r="K199" s="40" t="e">
        <f t="shared" si="254"/>
        <v>#DIV/0!</v>
      </c>
      <c r="L199" s="100" t="e">
        <f t="shared" si="255"/>
        <v>#DIV/0!</v>
      </c>
      <c r="M199" s="101" t="e">
        <f t="shared" si="256"/>
        <v>#DIV/0!</v>
      </c>
      <c r="N199" s="102" t="e">
        <f t="shared" si="257"/>
        <v>#DIV/0!</v>
      </c>
      <c r="O199" s="102" t="e">
        <f t="shared" si="258"/>
        <v>#DIV/0!</v>
      </c>
      <c r="P199" s="102" t="e">
        <f t="shared" si="259"/>
        <v>#DIV/0!</v>
      </c>
      <c r="Q199" s="121" t="e">
        <f t="shared" si="260"/>
        <v>#DIV/0!</v>
      </c>
      <c r="R199" s="102" t="e">
        <f t="shared" si="261"/>
        <v>#DIV/0!</v>
      </c>
      <c r="S199" s="37">
        <f t="shared" si="262"/>
        <v>1.9599639845400536</v>
      </c>
      <c r="T199" s="38" t="e">
        <f t="shared" si="263"/>
        <v>#DIV/0!</v>
      </c>
      <c r="U199" s="38" t="e">
        <f t="shared" si="264"/>
        <v>#DIV/0!</v>
      </c>
      <c r="V199" s="39" t="e">
        <f t="shared" si="265"/>
        <v>#DIV/0!</v>
      </c>
      <c r="W199" s="40" t="e">
        <f t="shared" si="265"/>
        <v>#DIV/0!</v>
      </c>
      <c r="X199" s="41"/>
      <c r="Z199" s="104" t="e">
        <f>(N199-P206)^2</f>
        <v>#DIV/0!</v>
      </c>
      <c r="AA199" s="40" t="e">
        <f t="shared" si="266"/>
        <v>#DIV/0!</v>
      </c>
      <c r="AB199" s="105">
        <v>1</v>
      </c>
      <c r="AC199" s="106"/>
      <c r="AD199" s="106"/>
      <c r="AE199" s="101" t="e">
        <f t="shared" si="267"/>
        <v>#DIV/0!</v>
      </c>
      <c r="AF199" s="107"/>
      <c r="AG199" s="108" t="e">
        <f>AG206</f>
        <v>#DIV/0!</v>
      </c>
      <c r="AH199" s="108" t="e">
        <f>AH206</f>
        <v>#DIV/0!</v>
      </c>
      <c r="AI199" s="40" t="e">
        <f t="shared" si="268"/>
        <v>#DIV/0!</v>
      </c>
      <c r="AJ199" s="109" t="e">
        <f t="shared" si="269"/>
        <v>#DIV/0!</v>
      </c>
      <c r="AK199" s="110" t="e">
        <f>AJ199/AJ206</f>
        <v>#DIV/0!</v>
      </c>
      <c r="AL199" s="42" t="e">
        <f t="shared" si="270"/>
        <v>#DIV/0!</v>
      </c>
      <c r="AM199" s="42" t="e">
        <f t="shared" si="271"/>
        <v>#DIV/0!</v>
      </c>
      <c r="AN199" s="40" t="e">
        <f t="shared" si="272"/>
        <v>#DIV/0!</v>
      </c>
      <c r="AO199" s="43" t="e">
        <f t="shared" si="273"/>
        <v>#DIV/0!</v>
      </c>
      <c r="AP199" s="40" t="e">
        <f t="shared" si="274"/>
        <v>#DIV/0!</v>
      </c>
      <c r="AQ199" s="37">
        <f t="shared" si="275"/>
        <v>1.9599639845400536</v>
      </c>
      <c r="AR199" s="38" t="e">
        <f t="shared" si="276"/>
        <v>#DIV/0!</v>
      </c>
      <c r="AS199" s="38" t="e">
        <f t="shared" si="277"/>
        <v>#DIV/0!</v>
      </c>
      <c r="AT199" s="44" t="e">
        <f t="shared" si="278"/>
        <v>#DIV/0!</v>
      </c>
      <c r="AU199" s="44" t="e">
        <f t="shared" si="278"/>
        <v>#DIV/0!</v>
      </c>
      <c r="AV199" s="27"/>
      <c r="AX199" s="45"/>
      <c r="AY199" s="45">
        <v>1</v>
      </c>
    </row>
    <row r="200" spans="1:232" hidden="1">
      <c r="B200" s="32" t="s">
        <v>53</v>
      </c>
      <c r="C200" s="33"/>
      <c r="D200" s="34">
        <f t="shared" si="252"/>
        <v>0</v>
      </c>
      <c r="E200" s="35"/>
      <c r="F200" s="33"/>
      <c r="G200" s="34">
        <f t="shared" si="253"/>
        <v>0</v>
      </c>
      <c r="H200" s="35"/>
      <c r="I200" s="36"/>
      <c r="K200" s="40" t="e">
        <f t="shared" si="254"/>
        <v>#DIV/0!</v>
      </c>
      <c r="L200" s="100" t="e">
        <f t="shared" si="255"/>
        <v>#DIV/0!</v>
      </c>
      <c r="M200" s="101" t="e">
        <f t="shared" si="256"/>
        <v>#DIV/0!</v>
      </c>
      <c r="N200" s="102" t="e">
        <f t="shared" si="257"/>
        <v>#DIV/0!</v>
      </c>
      <c r="O200" s="102" t="e">
        <f t="shared" si="258"/>
        <v>#DIV/0!</v>
      </c>
      <c r="P200" s="102" t="e">
        <f t="shared" si="259"/>
        <v>#DIV/0!</v>
      </c>
      <c r="Q200" s="121" t="e">
        <f t="shared" si="260"/>
        <v>#DIV/0!</v>
      </c>
      <c r="R200" s="102" t="e">
        <f t="shared" si="261"/>
        <v>#DIV/0!</v>
      </c>
      <c r="S200" s="37">
        <f t="shared" si="262"/>
        <v>1.9599639845400536</v>
      </c>
      <c r="T200" s="38" t="e">
        <f t="shared" si="263"/>
        <v>#DIV/0!</v>
      </c>
      <c r="U200" s="38" t="e">
        <f t="shared" si="264"/>
        <v>#DIV/0!</v>
      </c>
      <c r="V200" s="39" t="e">
        <f t="shared" si="265"/>
        <v>#DIV/0!</v>
      </c>
      <c r="W200" s="40" t="e">
        <f t="shared" si="265"/>
        <v>#DIV/0!</v>
      </c>
      <c r="X200" s="41"/>
      <c r="Z200" s="104" t="e">
        <f>(N200-P206)^2</f>
        <v>#DIV/0!</v>
      </c>
      <c r="AA200" s="40" t="e">
        <f t="shared" si="266"/>
        <v>#DIV/0!</v>
      </c>
      <c r="AB200" s="105">
        <v>1</v>
      </c>
      <c r="AC200" s="106"/>
      <c r="AD200" s="106"/>
      <c r="AE200" s="101" t="e">
        <f t="shared" si="267"/>
        <v>#DIV/0!</v>
      </c>
      <c r="AF200" s="107"/>
      <c r="AG200" s="108" t="e">
        <f>AG206</f>
        <v>#DIV/0!</v>
      </c>
      <c r="AH200" s="108" t="e">
        <f>AH206</f>
        <v>#DIV/0!</v>
      </c>
      <c r="AI200" s="40" t="e">
        <f t="shared" si="268"/>
        <v>#DIV/0!</v>
      </c>
      <c r="AJ200" s="109" t="e">
        <f t="shared" si="269"/>
        <v>#DIV/0!</v>
      </c>
      <c r="AK200" s="110" t="e">
        <f>AJ200/AJ206</f>
        <v>#DIV/0!</v>
      </c>
      <c r="AL200" s="42" t="e">
        <f t="shared" si="270"/>
        <v>#DIV/0!</v>
      </c>
      <c r="AM200" s="42" t="e">
        <f t="shared" si="271"/>
        <v>#DIV/0!</v>
      </c>
      <c r="AN200" s="40" t="e">
        <f t="shared" si="272"/>
        <v>#DIV/0!</v>
      </c>
      <c r="AO200" s="43" t="e">
        <f t="shared" si="273"/>
        <v>#DIV/0!</v>
      </c>
      <c r="AP200" s="40" t="e">
        <f t="shared" si="274"/>
        <v>#DIV/0!</v>
      </c>
      <c r="AQ200" s="37">
        <f t="shared" si="275"/>
        <v>1.9599639845400536</v>
      </c>
      <c r="AR200" s="38" t="e">
        <f t="shared" si="276"/>
        <v>#DIV/0!</v>
      </c>
      <c r="AS200" s="38" t="e">
        <f t="shared" si="277"/>
        <v>#DIV/0!</v>
      </c>
      <c r="AT200" s="44" t="e">
        <f t="shared" si="278"/>
        <v>#DIV/0!</v>
      </c>
      <c r="AU200" s="44" t="e">
        <f t="shared" si="278"/>
        <v>#DIV/0!</v>
      </c>
      <c r="AV200" s="27"/>
      <c r="AX200" s="45"/>
      <c r="AY200" s="45">
        <v>1</v>
      </c>
    </row>
    <row r="201" spans="1:232" hidden="1">
      <c r="B201" s="32" t="s">
        <v>54</v>
      </c>
      <c r="C201" s="33"/>
      <c r="D201" s="34">
        <f t="shared" si="252"/>
        <v>0</v>
      </c>
      <c r="E201" s="35"/>
      <c r="F201" s="33"/>
      <c r="G201" s="34">
        <f t="shared" si="253"/>
        <v>0</v>
      </c>
      <c r="H201" s="35"/>
      <c r="I201" s="36"/>
      <c r="K201" s="40" t="e">
        <f t="shared" si="254"/>
        <v>#DIV/0!</v>
      </c>
      <c r="L201" s="100" t="e">
        <f t="shared" si="255"/>
        <v>#DIV/0!</v>
      </c>
      <c r="M201" s="101" t="e">
        <f t="shared" si="256"/>
        <v>#DIV/0!</v>
      </c>
      <c r="N201" s="102" t="e">
        <f t="shared" si="257"/>
        <v>#DIV/0!</v>
      </c>
      <c r="O201" s="102" t="e">
        <f t="shared" si="258"/>
        <v>#DIV/0!</v>
      </c>
      <c r="P201" s="102" t="e">
        <f t="shared" si="259"/>
        <v>#DIV/0!</v>
      </c>
      <c r="Q201" s="121" t="e">
        <f t="shared" si="260"/>
        <v>#DIV/0!</v>
      </c>
      <c r="R201" s="102" t="e">
        <f t="shared" si="261"/>
        <v>#DIV/0!</v>
      </c>
      <c r="S201" s="37">
        <f t="shared" si="262"/>
        <v>1.9599639845400536</v>
      </c>
      <c r="T201" s="38" t="e">
        <f t="shared" si="263"/>
        <v>#DIV/0!</v>
      </c>
      <c r="U201" s="38" t="e">
        <f t="shared" si="264"/>
        <v>#DIV/0!</v>
      </c>
      <c r="V201" s="39" t="e">
        <f t="shared" si="265"/>
        <v>#DIV/0!</v>
      </c>
      <c r="W201" s="40" t="e">
        <f t="shared" si="265"/>
        <v>#DIV/0!</v>
      </c>
      <c r="X201" s="41"/>
      <c r="Z201" s="104" t="e">
        <f>(N201-P206)^2</f>
        <v>#DIV/0!</v>
      </c>
      <c r="AA201" s="40" t="e">
        <f t="shared" si="266"/>
        <v>#DIV/0!</v>
      </c>
      <c r="AB201" s="105">
        <v>1</v>
      </c>
      <c r="AC201" s="106"/>
      <c r="AD201" s="106"/>
      <c r="AE201" s="101" t="e">
        <f t="shared" si="267"/>
        <v>#DIV/0!</v>
      </c>
      <c r="AF201" s="107"/>
      <c r="AG201" s="108" t="e">
        <f>AG206</f>
        <v>#DIV/0!</v>
      </c>
      <c r="AH201" s="108" t="e">
        <f>AH206</f>
        <v>#DIV/0!</v>
      </c>
      <c r="AI201" s="40" t="e">
        <f t="shared" si="268"/>
        <v>#DIV/0!</v>
      </c>
      <c r="AJ201" s="109" t="e">
        <f t="shared" si="269"/>
        <v>#DIV/0!</v>
      </c>
      <c r="AK201" s="110" t="e">
        <f>AJ201/AJ206</f>
        <v>#DIV/0!</v>
      </c>
      <c r="AL201" s="42" t="e">
        <f t="shared" si="270"/>
        <v>#DIV/0!</v>
      </c>
      <c r="AM201" s="42" t="e">
        <f t="shared" si="271"/>
        <v>#DIV/0!</v>
      </c>
      <c r="AN201" s="40" t="e">
        <f t="shared" si="272"/>
        <v>#DIV/0!</v>
      </c>
      <c r="AO201" s="43" t="e">
        <f t="shared" si="273"/>
        <v>#DIV/0!</v>
      </c>
      <c r="AP201" s="40" t="e">
        <f t="shared" si="274"/>
        <v>#DIV/0!</v>
      </c>
      <c r="AQ201" s="37">
        <f t="shared" si="275"/>
        <v>1.9599639845400536</v>
      </c>
      <c r="AR201" s="38" t="e">
        <f t="shared" si="276"/>
        <v>#DIV/0!</v>
      </c>
      <c r="AS201" s="38" t="e">
        <f t="shared" si="277"/>
        <v>#DIV/0!</v>
      </c>
      <c r="AT201" s="44" t="e">
        <f t="shared" si="278"/>
        <v>#DIV/0!</v>
      </c>
      <c r="AU201" s="44" t="e">
        <f t="shared" si="278"/>
        <v>#DIV/0!</v>
      </c>
      <c r="AV201" s="27"/>
      <c r="AX201" s="45"/>
      <c r="AY201" s="45">
        <v>1</v>
      </c>
    </row>
    <row r="202" spans="1:232" hidden="1">
      <c r="B202" s="32" t="s">
        <v>55</v>
      </c>
      <c r="C202" s="33"/>
      <c r="D202" s="34">
        <f t="shared" si="252"/>
        <v>0</v>
      </c>
      <c r="E202" s="35"/>
      <c r="F202" s="33"/>
      <c r="G202" s="34">
        <f t="shared" si="253"/>
        <v>0</v>
      </c>
      <c r="H202" s="35"/>
      <c r="I202" s="36"/>
      <c r="K202" s="40" t="e">
        <f t="shared" si="254"/>
        <v>#DIV/0!</v>
      </c>
      <c r="L202" s="100" t="e">
        <f t="shared" si="255"/>
        <v>#DIV/0!</v>
      </c>
      <c r="M202" s="101" t="e">
        <f t="shared" si="256"/>
        <v>#DIV/0!</v>
      </c>
      <c r="N202" s="102" t="e">
        <f t="shared" si="257"/>
        <v>#DIV/0!</v>
      </c>
      <c r="O202" s="102" t="e">
        <f t="shared" si="258"/>
        <v>#DIV/0!</v>
      </c>
      <c r="P202" s="102" t="e">
        <f t="shared" si="259"/>
        <v>#DIV/0!</v>
      </c>
      <c r="Q202" s="121" t="e">
        <f t="shared" si="260"/>
        <v>#DIV/0!</v>
      </c>
      <c r="R202" s="102" t="e">
        <f t="shared" si="261"/>
        <v>#DIV/0!</v>
      </c>
      <c r="S202" s="37">
        <f t="shared" si="262"/>
        <v>1.9599639845400536</v>
      </c>
      <c r="T202" s="38" t="e">
        <f t="shared" si="263"/>
        <v>#DIV/0!</v>
      </c>
      <c r="U202" s="38" t="e">
        <f t="shared" si="264"/>
        <v>#DIV/0!</v>
      </c>
      <c r="V202" s="39" t="e">
        <f t="shared" si="265"/>
        <v>#DIV/0!</v>
      </c>
      <c r="W202" s="40" t="e">
        <f t="shared" si="265"/>
        <v>#DIV/0!</v>
      </c>
      <c r="X202" s="41"/>
      <c r="Z202" s="104" t="e">
        <f>(N202-P206)^2</f>
        <v>#DIV/0!</v>
      </c>
      <c r="AA202" s="40" t="e">
        <f t="shared" si="266"/>
        <v>#DIV/0!</v>
      </c>
      <c r="AB202" s="105">
        <v>1</v>
      </c>
      <c r="AC202" s="106"/>
      <c r="AD202" s="106"/>
      <c r="AE202" s="101" t="e">
        <f t="shared" si="267"/>
        <v>#DIV/0!</v>
      </c>
      <c r="AF202" s="107"/>
      <c r="AG202" s="108" t="e">
        <f>AG206</f>
        <v>#DIV/0!</v>
      </c>
      <c r="AH202" s="108" t="e">
        <f>AH206</f>
        <v>#DIV/0!</v>
      </c>
      <c r="AI202" s="40" t="e">
        <f t="shared" si="268"/>
        <v>#DIV/0!</v>
      </c>
      <c r="AJ202" s="109" t="e">
        <f t="shared" si="269"/>
        <v>#DIV/0!</v>
      </c>
      <c r="AK202" s="110" t="e">
        <f>AJ202/AJ206</f>
        <v>#DIV/0!</v>
      </c>
      <c r="AL202" s="42" t="e">
        <f t="shared" si="270"/>
        <v>#DIV/0!</v>
      </c>
      <c r="AM202" s="42" t="e">
        <f t="shared" si="271"/>
        <v>#DIV/0!</v>
      </c>
      <c r="AN202" s="40" t="e">
        <f t="shared" si="272"/>
        <v>#DIV/0!</v>
      </c>
      <c r="AO202" s="43" t="e">
        <f t="shared" si="273"/>
        <v>#DIV/0!</v>
      </c>
      <c r="AP202" s="40" t="e">
        <f t="shared" si="274"/>
        <v>#DIV/0!</v>
      </c>
      <c r="AQ202" s="37">
        <f t="shared" si="275"/>
        <v>1.9599639845400536</v>
      </c>
      <c r="AR202" s="38" t="e">
        <f t="shared" si="276"/>
        <v>#DIV/0!</v>
      </c>
      <c r="AS202" s="38" t="e">
        <f t="shared" si="277"/>
        <v>#DIV/0!</v>
      </c>
      <c r="AT202" s="44" t="e">
        <f t="shared" si="278"/>
        <v>#DIV/0!</v>
      </c>
      <c r="AU202" s="44" t="e">
        <f t="shared" si="278"/>
        <v>#DIV/0!</v>
      </c>
      <c r="AV202" s="27"/>
      <c r="AX202" s="45"/>
      <c r="AY202" s="45">
        <v>1</v>
      </c>
    </row>
    <row r="203" spans="1:232" hidden="1">
      <c r="B203" s="32" t="s">
        <v>56</v>
      </c>
      <c r="C203" s="33"/>
      <c r="D203" s="34">
        <f t="shared" si="252"/>
        <v>0</v>
      </c>
      <c r="E203" s="35"/>
      <c r="F203" s="33"/>
      <c r="G203" s="34">
        <f t="shared" si="253"/>
        <v>0</v>
      </c>
      <c r="H203" s="35"/>
      <c r="I203" s="36"/>
      <c r="K203" s="40" t="e">
        <f t="shared" si="254"/>
        <v>#DIV/0!</v>
      </c>
      <c r="L203" s="100" t="e">
        <f t="shared" si="255"/>
        <v>#DIV/0!</v>
      </c>
      <c r="M203" s="101" t="e">
        <f t="shared" si="256"/>
        <v>#DIV/0!</v>
      </c>
      <c r="N203" s="102" t="e">
        <f t="shared" si="257"/>
        <v>#DIV/0!</v>
      </c>
      <c r="O203" s="102" t="e">
        <f t="shared" si="258"/>
        <v>#DIV/0!</v>
      </c>
      <c r="P203" s="102" t="e">
        <f t="shared" si="259"/>
        <v>#DIV/0!</v>
      </c>
      <c r="Q203" s="121" t="e">
        <f t="shared" si="260"/>
        <v>#DIV/0!</v>
      </c>
      <c r="R203" s="102" t="e">
        <f t="shared" si="261"/>
        <v>#DIV/0!</v>
      </c>
      <c r="S203" s="37">
        <f t="shared" si="262"/>
        <v>1.9599639845400536</v>
      </c>
      <c r="T203" s="38" t="e">
        <f t="shared" si="263"/>
        <v>#DIV/0!</v>
      </c>
      <c r="U203" s="38" t="e">
        <f t="shared" si="264"/>
        <v>#DIV/0!</v>
      </c>
      <c r="V203" s="39" t="e">
        <f t="shared" si="265"/>
        <v>#DIV/0!</v>
      </c>
      <c r="W203" s="40" t="e">
        <f t="shared" si="265"/>
        <v>#DIV/0!</v>
      </c>
      <c r="X203" s="41"/>
      <c r="Z203" s="104" t="e">
        <f>(N203-P206)^2</f>
        <v>#DIV/0!</v>
      </c>
      <c r="AA203" s="40" t="e">
        <f t="shared" si="266"/>
        <v>#DIV/0!</v>
      </c>
      <c r="AB203" s="105">
        <v>1</v>
      </c>
      <c r="AC203" s="106"/>
      <c r="AD203" s="106"/>
      <c r="AE203" s="101" t="e">
        <f t="shared" si="267"/>
        <v>#DIV/0!</v>
      </c>
      <c r="AF203" s="107"/>
      <c r="AG203" s="108" t="e">
        <f>AG206</f>
        <v>#DIV/0!</v>
      </c>
      <c r="AH203" s="108" t="e">
        <f>AH206</f>
        <v>#DIV/0!</v>
      </c>
      <c r="AI203" s="40" t="e">
        <f t="shared" si="268"/>
        <v>#DIV/0!</v>
      </c>
      <c r="AJ203" s="109" t="e">
        <f t="shared" si="269"/>
        <v>#DIV/0!</v>
      </c>
      <c r="AK203" s="110" t="e">
        <f>AJ203/AJ206</f>
        <v>#DIV/0!</v>
      </c>
      <c r="AL203" s="42" t="e">
        <f t="shared" si="270"/>
        <v>#DIV/0!</v>
      </c>
      <c r="AM203" s="42" t="e">
        <f t="shared" si="271"/>
        <v>#DIV/0!</v>
      </c>
      <c r="AN203" s="40" t="e">
        <f t="shared" si="272"/>
        <v>#DIV/0!</v>
      </c>
      <c r="AO203" s="43" t="e">
        <f t="shared" si="273"/>
        <v>#DIV/0!</v>
      </c>
      <c r="AP203" s="40" t="e">
        <f t="shared" si="274"/>
        <v>#DIV/0!</v>
      </c>
      <c r="AQ203" s="37">
        <f t="shared" si="275"/>
        <v>1.9599639845400536</v>
      </c>
      <c r="AR203" s="38" t="e">
        <f t="shared" si="276"/>
        <v>#DIV/0!</v>
      </c>
      <c r="AS203" s="38" t="e">
        <f t="shared" si="277"/>
        <v>#DIV/0!</v>
      </c>
      <c r="AT203" s="44" t="e">
        <f t="shared" si="278"/>
        <v>#DIV/0!</v>
      </c>
      <c r="AU203" s="44" t="e">
        <f t="shared" si="278"/>
        <v>#DIV/0!</v>
      </c>
      <c r="AV203" s="27"/>
      <c r="AX203" s="45"/>
      <c r="AY203" s="45">
        <v>1</v>
      </c>
    </row>
    <row r="204" spans="1:232" hidden="1">
      <c r="B204" s="32" t="s">
        <v>57</v>
      </c>
      <c r="C204" s="33"/>
      <c r="D204" s="34">
        <f t="shared" si="252"/>
        <v>0</v>
      </c>
      <c r="E204" s="35"/>
      <c r="F204" s="33"/>
      <c r="G204" s="34">
        <f t="shared" si="253"/>
        <v>0</v>
      </c>
      <c r="H204" s="35"/>
      <c r="I204" s="36"/>
      <c r="K204" s="40" t="e">
        <f t="shared" si="254"/>
        <v>#DIV/0!</v>
      </c>
      <c r="L204" s="100" t="e">
        <f t="shared" si="255"/>
        <v>#DIV/0!</v>
      </c>
      <c r="M204" s="101" t="e">
        <f t="shared" si="256"/>
        <v>#DIV/0!</v>
      </c>
      <c r="N204" s="102" t="e">
        <f t="shared" si="257"/>
        <v>#DIV/0!</v>
      </c>
      <c r="O204" s="102" t="e">
        <f t="shared" si="258"/>
        <v>#DIV/0!</v>
      </c>
      <c r="P204" s="102" t="e">
        <f t="shared" si="259"/>
        <v>#DIV/0!</v>
      </c>
      <c r="Q204" s="121" t="e">
        <f t="shared" si="260"/>
        <v>#DIV/0!</v>
      </c>
      <c r="R204" s="102" t="e">
        <f t="shared" si="261"/>
        <v>#DIV/0!</v>
      </c>
      <c r="S204" s="37">
        <f t="shared" si="262"/>
        <v>1.9599639845400536</v>
      </c>
      <c r="T204" s="38" t="e">
        <f t="shared" si="263"/>
        <v>#DIV/0!</v>
      </c>
      <c r="U204" s="38" t="e">
        <f t="shared" si="264"/>
        <v>#DIV/0!</v>
      </c>
      <c r="V204" s="39" t="e">
        <f t="shared" si="265"/>
        <v>#DIV/0!</v>
      </c>
      <c r="W204" s="40" t="e">
        <f t="shared" si="265"/>
        <v>#DIV/0!</v>
      </c>
      <c r="X204" s="41"/>
      <c r="Z204" s="104" t="e">
        <f>(N204-P206)^2</f>
        <v>#DIV/0!</v>
      </c>
      <c r="AA204" s="40" t="e">
        <f t="shared" si="266"/>
        <v>#DIV/0!</v>
      </c>
      <c r="AB204" s="105">
        <v>1</v>
      </c>
      <c r="AC204" s="106"/>
      <c r="AD204" s="106"/>
      <c r="AE204" s="101" t="e">
        <f t="shared" si="267"/>
        <v>#DIV/0!</v>
      </c>
      <c r="AF204" s="107"/>
      <c r="AG204" s="108" t="e">
        <f>AG206</f>
        <v>#DIV/0!</v>
      </c>
      <c r="AH204" s="108" t="e">
        <f>AH206</f>
        <v>#DIV/0!</v>
      </c>
      <c r="AI204" s="40" t="e">
        <f t="shared" si="268"/>
        <v>#DIV/0!</v>
      </c>
      <c r="AJ204" s="109" t="e">
        <f t="shared" si="269"/>
        <v>#DIV/0!</v>
      </c>
      <c r="AK204" s="110" t="e">
        <f>AJ204/AJ206</f>
        <v>#DIV/0!</v>
      </c>
      <c r="AL204" s="42" t="e">
        <f t="shared" si="270"/>
        <v>#DIV/0!</v>
      </c>
      <c r="AM204" s="42" t="e">
        <f t="shared" si="271"/>
        <v>#DIV/0!</v>
      </c>
      <c r="AN204" s="40" t="e">
        <f t="shared" si="272"/>
        <v>#DIV/0!</v>
      </c>
      <c r="AO204" s="43" t="e">
        <f t="shared" si="273"/>
        <v>#DIV/0!</v>
      </c>
      <c r="AP204" s="40" t="e">
        <f t="shared" si="274"/>
        <v>#DIV/0!</v>
      </c>
      <c r="AQ204" s="37">
        <f t="shared" si="275"/>
        <v>1.9599639845400536</v>
      </c>
      <c r="AR204" s="38" t="e">
        <f t="shared" si="276"/>
        <v>#DIV/0!</v>
      </c>
      <c r="AS204" s="38" t="e">
        <f t="shared" si="277"/>
        <v>#DIV/0!</v>
      </c>
      <c r="AT204" s="44" t="e">
        <f t="shared" si="278"/>
        <v>#DIV/0!</v>
      </c>
      <c r="AU204" s="44" t="e">
        <f t="shared" si="278"/>
        <v>#DIV/0!</v>
      </c>
      <c r="AV204" s="27"/>
      <c r="AX204" s="45"/>
      <c r="AY204" s="45">
        <v>1</v>
      </c>
    </row>
    <row r="205" spans="1:232" hidden="1">
      <c r="B205" s="32" t="s">
        <v>58</v>
      </c>
      <c r="C205" s="33"/>
      <c r="D205" s="34">
        <f t="shared" si="252"/>
        <v>0</v>
      </c>
      <c r="E205" s="35"/>
      <c r="F205" s="33"/>
      <c r="G205" s="34">
        <f t="shared" si="253"/>
        <v>0</v>
      </c>
      <c r="H205" s="35"/>
      <c r="I205" s="36"/>
      <c r="K205" s="40" t="e">
        <f t="shared" si="254"/>
        <v>#DIV/0!</v>
      </c>
      <c r="L205" s="100" t="e">
        <f>(D205/(C205*E205)+(G205/(F205*H205)))</f>
        <v>#DIV/0!</v>
      </c>
      <c r="M205" s="101" t="e">
        <f t="shared" si="256"/>
        <v>#DIV/0!</v>
      </c>
      <c r="N205" s="102" t="e">
        <f t="shared" si="257"/>
        <v>#DIV/0!</v>
      </c>
      <c r="O205" s="102" t="e">
        <f t="shared" si="258"/>
        <v>#DIV/0!</v>
      </c>
      <c r="P205" s="102" t="e">
        <f t="shared" si="259"/>
        <v>#DIV/0!</v>
      </c>
      <c r="Q205" s="121" t="e">
        <f t="shared" si="260"/>
        <v>#DIV/0!</v>
      </c>
      <c r="R205" s="102" t="e">
        <f t="shared" si="261"/>
        <v>#DIV/0!</v>
      </c>
      <c r="S205" s="37">
        <f t="shared" si="262"/>
        <v>1.9599639845400536</v>
      </c>
      <c r="T205" s="38" t="e">
        <f t="shared" si="263"/>
        <v>#DIV/0!</v>
      </c>
      <c r="U205" s="38" t="e">
        <f t="shared" si="264"/>
        <v>#DIV/0!</v>
      </c>
      <c r="V205" s="39" t="e">
        <f t="shared" si="265"/>
        <v>#DIV/0!</v>
      </c>
      <c r="W205" s="40" t="e">
        <f t="shared" si="265"/>
        <v>#DIV/0!</v>
      </c>
      <c r="X205" s="41"/>
      <c r="Z205" s="104" t="e">
        <f>(N205-P206)^2</f>
        <v>#DIV/0!</v>
      </c>
      <c r="AA205" s="40" t="e">
        <f t="shared" si="266"/>
        <v>#DIV/0!</v>
      </c>
      <c r="AB205" s="105">
        <v>1</v>
      </c>
      <c r="AC205" s="106"/>
      <c r="AD205" s="106"/>
      <c r="AE205" s="101" t="e">
        <f t="shared" si="267"/>
        <v>#DIV/0!</v>
      </c>
      <c r="AF205" s="107"/>
      <c r="AG205" s="108" t="e">
        <f>AG206</f>
        <v>#DIV/0!</v>
      </c>
      <c r="AH205" s="108" t="e">
        <f>AH206</f>
        <v>#DIV/0!</v>
      </c>
      <c r="AI205" s="40" t="e">
        <f t="shared" si="268"/>
        <v>#DIV/0!</v>
      </c>
      <c r="AJ205" s="109" t="e">
        <f t="shared" si="269"/>
        <v>#DIV/0!</v>
      </c>
      <c r="AK205" s="110" t="e">
        <f>AJ205/AJ206</f>
        <v>#DIV/0!</v>
      </c>
      <c r="AL205" s="42" t="e">
        <f t="shared" si="270"/>
        <v>#DIV/0!</v>
      </c>
      <c r="AM205" s="42" t="e">
        <f t="shared" si="271"/>
        <v>#DIV/0!</v>
      </c>
      <c r="AN205" s="40" t="e">
        <f t="shared" si="272"/>
        <v>#DIV/0!</v>
      </c>
      <c r="AO205" s="43" t="e">
        <f t="shared" si="273"/>
        <v>#DIV/0!</v>
      </c>
      <c r="AP205" s="40" t="e">
        <f t="shared" si="274"/>
        <v>#DIV/0!</v>
      </c>
      <c r="AQ205" s="37">
        <f t="shared" si="275"/>
        <v>1.9599639845400536</v>
      </c>
      <c r="AR205" s="38" t="e">
        <f t="shared" si="276"/>
        <v>#DIV/0!</v>
      </c>
      <c r="AS205" s="38" t="e">
        <f t="shared" si="277"/>
        <v>#DIV/0!</v>
      </c>
      <c r="AT205" s="44" t="e">
        <f t="shared" si="278"/>
        <v>#DIV/0!</v>
      </c>
      <c r="AU205" s="44" t="e">
        <f t="shared" si="278"/>
        <v>#DIV/0!</v>
      </c>
      <c r="AV205" s="27"/>
      <c r="AX205" s="45"/>
      <c r="AY205" s="45">
        <v>1</v>
      </c>
    </row>
    <row r="206" spans="1:232" hidden="1">
      <c r="B206" s="46">
        <f>COUNT(D197:D205)</f>
        <v>9</v>
      </c>
      <c r="C206" s="47">
        <f t="shared" ref="C206:H206" si="279">SUM(C197:C205)</f>
        <v>0</v>
      </c>
      <c r="D206" s="47">
        <f t="shared" si="279"/>
        <v>0</v>
      </c>
      <c r="E206" s="47">
        <f t="shared" si="279"/>
        <v>0</v>
      </c>
      <c r="F206" s="47">
        <f t="shared" si="279"/>
        <v>0</v>
      </c>
      <c r="G206" s="47">
        <f t="shared" si="279"/>
        <v>0</v>
      </c>
      <c r="H206" s="47">
        <f t="shared" si="279"/>
        <v>0</v>
      </c>
      <c r="I206" s="48"/>
      <c r="K206" s="61"/>
      <c r="L206" s="123"/>
      <c r="M206" s="49" t="e">
        <f>SUM(M197:M205)</f>
        <v>#DIV/0!</v>
      </c>
      <c r="N206" s="50"/>
      <c r="O206" s="51" t="e">
        <f>SUM(O197:O205)</f>
        <v>#DIV/0!</v>
      </c>
      <c r="P206" s="52" t="e">
        <f>O206/M206</f>
        <v>#DIV/0!</v>
      </c>
      <c r="Q206" s="51" t="e">
        <f>EXP(P206)</f>
        <v>#DIV/0!</v>
      </c>
      <c r="R206" s="51" t="e">
        <f>SQRT(1/M206)</f>
        <v>#DIV/0!</v>
      </c>
      <c r="S206" s="37">
        <f t="shared" si="262"/>
        <v>1.9599639845400536</v>
      </c>
      <c r="T206" s="53" t="e">
        <f>P206-(R206*S206)</f>
        <v>#DIV/0!</v>
      </c>
      <c r="U206" s="53" t="e">
        <f>P206+(R206*S206)</f>
        <v>#DIV/0!</v>
      </c>
      <c r="V206" s="112" t="e">
        <f>EXP(T206)</f>
        <v>#DIV/0!</v>
      </c>
      <c r="W206" s="61" t="e">
        <f>EXP(U206)</f>
        <v>#DIV/0!</v>
      </c>
      <c r="X206" s="54"/>
      <c r="Y206" s="54"/>
      <c r="Z206" s="55"/>
      <c r="AA206" s="56" t="e">
        <f>SUM(AA197:AA205)</f>
        <v>#DIV/0!</v>
      </c>
      <c r="AB206" s="57">
        <f>SUM(AB197:AB205)</f>
        <v>9</v>
      </c>
      <c r="AC206" s="58" t="e">
        <f>AA206-(AB206-1)</f>
        <v>#DIV/0!</v>
      </c>
      <c r="AD206" s="49" t="e">
        <f>M206</f>
        <v>#DIV/0!</v>
      </c>
      <c r="AE206" s="49" t="e">
        <f>SUM(AE197:AE205)</f>
        <v>#DIV/0!</v>
      </c>
      <c r="AF206" s="59" t="e">
        <f>AE206/AD206</f>
        <v>#DIV/0!</v>
      </c>
      <c r="AG206" s="113" t="e">
        <f>AC206/(AD206-AF206)</f>
        <v>#DIV/0!</v>
      </c>
      <c r="AH206" s="113" t="e">
        <f>IF(AA206&lt;AB206-1,"0",AG206)</f>
        <v>#DIV/0!</v>
      </c>
      <c r="AI206" s="55"/>
      <c r="AJ206" s="49" t="e">
        <f>SUM(AJ197:AJ205)</f>
        <v>#DIV/0!</v>
      </c>
      <c r="AK206" s="114" t="e">
        <f>SUM(AK197:AK205)</f>
        <v>#DIV/0!</v>
      </c>
      <c r="AL206" s="58" t="e">
        <f>SUM(AL197:AL205)</f>
        <v>#DIV/0!</v>
      </c>
      <c r="AM206" s="58" t="e">
        <f>AL206/AJ206</f>
        <v>#DIV/0!</v>
      </c>
      <c r="AN206" s="61" t="e">
        <f>EXP(AM206)</f>
        <v>#DIV/0!</v>
      </c>
      <c r="AO206" s="60" t="e">
        <f>1/AJ206</f>
        <v>#DIV/0!</v>
      </c>
      <c r="AP206" s="61" t="e">
        <f>SQRT(AO206)</f>
        <v>#DIV/0!</v>
      </c>
      <c r="AQ206" s="37">
        <f t="shared" si="275"/>
        <v>1.9599639845400536</v>
      </c>
      <c r="AR206" s="53" t="e">
        <f>AM206-(AQ206*AP206)</f>
        <v>#DIV/0!</v>
      </c>
      <c r="AS206" s="53" t="e">
        <f>AM206+(1.96*AP206)</f>
        <v>#DIV/0!</v>
      </c>
      <c r="AT206" s="124" t="e">
        <f>EXP(AR206)</f>
        <v>#DIV/0!</v>
      </c>
      <c r="AU206" s="124" t="e">
        <f>EXP(AS206)</f>
        <v>#DIV/0!</v>
      </c>
      <c r="AV206" s="88"/>
      <c r="AW206" s="126"/>
      <c r="AX206" s="63" t="e">
        <f>AA206</f>
        <v>#DIV/0!</v>
      </c>
      <c r="AY206" s="46">
        <f>SUM(AY197:AY205)</f>
        <v>9</v>
      </c>
    </row>
    <row r="207" spans="1:232" ht="13.5" hidden="1" thickBot="1">
      <c r="B207" s="16"/>
      <c r="C207" s="64"/>
      <c r="D207" s="64"/>
      <c r="E207" s="64"/>
      <c r="F207" s="64"/>
      <c r="G207" s="64"/>
      <c r="H207" s="64"/>
      <c r="I207" s="65"/>
      <c r="J207" s="18"/>
      <c r="K207" s="18"/>
      <c r="L207" s="18"/>
      <c r="M207" s="18"/>
      <c r="N207" s="18"/>
      <c r="O207" s="18"/>
      <c r="P207" s="18"/>
      <c r="Q207" s="18"/>
      <c r="R207" s="66"/>
      <c r="S207" s="66"/>
      <c r="T207" s="66"/>
      <c r="U207" s="66"/>
      <c r="V207" s="66"/>
      <c r="W207" s="66"/>
      <c r="X207" s="66"/>
      <c r="Z207" s="18"/>
      <c r="AA207" s="18"/>
      <c r="AB207" s="67"/>
      <c r="AC207" s="68"/>
      <c r="AD207" s="68"/>
      <c r="AE207" s="68"/>
      <c r="AF207" s="70"/>
      <c r="AG207" s="70"/>
      <c r="AH207" s="70"/>
      <c r="AI207" s="70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71"/>
      <c r="AU207" s="71"/>
      <c r="AV207" s="71"/>
      <c r="AW207" s="18"/>
      <c r="AX207" s="72" t="s">
        <v>43</v>
      </c>
      <c r="AY207" s="18"/>
    </row>
    <row r="208" spans="1:232" ht="26.5" hidden="1" thickBot="1">
      <c r="B208" s="10"/>
      <c r="C208" s="73"/>
      <c r="D208" s="73"/>
      <c r="E208" s="73"/>
      <c r="F208" s="73"/>
      <c r="G208" s="73"/>
      <c r="H208" s="73"/>
      <c r="I208" s="74"/>
      <c r="J208" s="72"/>
      <c r="K208" s="72"/>
      <c r="L208" s="18"/>
      <c r="M208" s="18"/>
      <c r="N208" s="18"/>
      <c r="O208" s="18"/>
      <c r="P208" s="18"/>
      <c r="Q208" s="18"/>
      <c r="R208" s="75"/>
      <c r="S208" s="75"/>
      <c r="T208" s="75"/>
      <c r="U208" s="75"/>
      <c r="V208" s="75"/>
      <c r="W208" s="75"/>
      <c r="X208" s="75"/>
      <c r="Z208" s="18"/>
      <c r="AA208" s="18"/>
      <c r="AB208" s="18"/>
      <c r="AC208" s="18"/>
      <c r="AD208" s="18"/>
      <c r="AE208" s="18"/>
      <c r="AF208" s="18"/>
      <c r="AG208" s="18"/>
      <c r="AH208" s="18"/>
      <c r="AI208" s="76"/>
      <c r="AJ208" s="77"/>
      <c r="AK208" s="77"/>
      <c r="AL208" s="78"/>
      <c r="AM208" s="79"/>
      <c r="AN208" s="117"/>
      <c r="AO208" s="118" t="s">
        <v>44</v>
      </c>
      <c r="AP208" s="119">
        <f>TINV((1-$H$1),(AB206-2))</f>
        <v>2.3646242515927849</v>
      </c>
      <c r="AQ208" s="18"/>
      <c r="AR208" s="80" t="s">
        <v>45</v>
      </c>
      <c r="AS208" s="120">
        <f>$H$1</f>
        <v>0.95</v>
      </c>
      <c r="AT208" s="44" t="e">
        <f>EXP(AM206-AP208*SQRT((1/AD206)+AH206))</f>
        <v>#DIV/0!</v>
      </c>
      <c r="AU208" s="44" t="e">
        <f>EXP(AM206+AP208*SQRT((1/AD206)+AH206))</f>
        <v>#DIV/0!</v>
      </c>
      <c r="AV208" s="27"/>
      <c r="AW208" s="18"/>
      <c r="AX208" s="81" t="e">
        <f>_xlfn.CHISQ.DIST.RT(AX206,AY206-1)</f>
        <v>#DIV/0!</v>
      </c>
      <c r="AY208" s="82" t="e">
        <f>IF(AX208&lt;0.05,"heterogeneidad","homogeneidad")</f>
        <v>#DIV/0!</v>
      </c>
    </row>
    <row r="209" spans="1:232" ht="14.5" hidden="1">
      <c r="A209" s="7"/>
      <c r="B209" s="72"/>
      <c r="C209" s="83"/>
      <c r="D209" s="83"/>
      <c r="E209" s="83"/>
      <c r="F209" s="83"/>
      <c r="G209" s="83"/>
      <c r="H209" s="83"/>
      <c r="I209" s="74"/>
      <c r="J209" s="72"/>
      <c r="K209" s="72"/>
      <c r="L209" s="18"/>
      <c r="M209" s="18"/>
      <c r="N209" s="18"/>
      <c r="O209" s="18"/>
      <c r="P209" s="18"/>
      <c r="Q209" s="18"/>
      <c r="R209" s="75"/>
      <c r="S209" s="75"/>
      <c r="T209" s="75"/>
      <c r="U209" s="75"/>
      <c r="V209" s="75"/>
      <c r="W209" s="75"/>
      <c r="X209" s="75"/>
      <c r="Z209" s="18"/>
      <c r="AA209" s="18"/>
      <c r="AB209" s="18"/>
      <c r="AC209" s="18"/>
      <c r="AD209" s="18"/>
      <c r="AE209" s="18"/>
      <c r="AF209" s="18"/>
      <c r="AG209" s="18"/>
      <c r="AH209" s="18"/>
      <c r="AI209" s="76"/>
      <c r="AJ209" s="77"/>
      <c r="AK209" s="77"/>
      <c r="AL209" s="78"/>
      <c r="AM209" s="79"/>
      <c r="AN209" s="84"/>
      <c r="AO209" s="85"/>
      <c r="AP209" s="22"/>
      <c r="AQ209" s="18"/>
      <c r="AR209" s="18"/>
      <c r="AS209" s="86"/>
      <c r="AT209" s="27"/>
      <c r="AU209" s="27"/>
      <c r="AV209" s="27"/>
      <c r="AW209" s="18"/>
      <c r="AX209" s="18"/>
      <c r="AY209" s="18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</row>
    <row r="210" spans="1:232" hidden="1">
      <c r="B210" s="16"/>
      <c r="C210" s="64"/>
      <c r="D210" s="64"/>
      <c r="E210" s="64"/>
      <c r="F210" s="64"/>
      <c r="G210" s="64"/>
      <c r="H210" s="64"/>
      <c r="I210" s="65"/>
      <c r="J210" s="133" t="s">
        <v>4</v>
      </c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5"/>
      <c r="X210" s="19"/>
      <c r="Y210" s="133" t="s">
        <v>5</v>
      </c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5"/>
      <c r="AV210" s="19"/>
      <c r="AW210" s="136" t="s">
        <v>47</v>
      </c>
      <c r="AX210" s="137"/>
      <c r="AY210" s="137"/>
    </row>
    <row r="211" spans="1:232" hidden="1">
      <c r="A211" s="89"/>
      <c r="B211" s="21" t="s">
        <v>6</v>
      </c>
      <c r="C211" s="132" t="s">
        <v>7</v>
      </c>
      <c r="D211" s="132"/>
      <c r="E211" s="132"/>
      <c r="F211" s="132" t="s">
        <v>8</v>
      </c>
      <c r="G211" s="132"/>
      <c r="H211" s="132"/>
      <c r="I211" s="22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3"/>
      <c r="AY211" s="23"/>
    </row>
    <row r="212" spans="1:232" ht="60" hidden="1">
      <c r="B212" s="25"/>
      <c r="C212" s="26" t="s">
        <v>9</v>
      </c>
      <c r="D212" s="26" t="s">
        <v>10</v>
      </c>
      <c r="E212" s="26" t="s">
        <v>11</v>
      </c>
      <c r="F212" s="26" t="s">
        <v>9</v>
      </c>
      <c r="G212" s="26" t="s">
        <v>10</v>
      </c>
      <c r="H212" s="26" t="s">
        <v>11</v>
      </c>
      <c r="I212" s="27"/>
      <c r="K212" s="28" t="s">
        <v>12</v>
      </c>
      <c r="L212" s="28" t="s">
        <v>13</v>
      </c>
      <c r="M212" s="28" t="s">
        <v>14</v>
      </c>
      <c r="N212" s="28" t="s">
        <v>15</v>
      </c>
      <c r="O212" s="28" t="s">
        <v>16</v>
      </c>
      <c r="P212" s="28" t="s">
        <v>17</v>
      </c>
      <c r="Q212" s="28" t="s">
        <v>18</v>
      </c>
      <c r="R212" s="28" t="s">
        <v>19</v>
      </c>
      <c r="S212" s="98" t="s">
        <v>3</v>
      </c>
      <c r="T212" s="28" t="s">
        <v>20</v>
      </c>
      <c r="U212" s="28" t="s">
        <v>21</v>
      </c>
      <c r="V212" s="28" t="s">
        <v>22</v>
      </c>
      <c r="W212" s="28" t="s">
        <v>22</v>
      </c>
      <c r="X212" s="29"/>
      <c r="Y212" s="30"/>
      <c r="Z212" s="98" t="s">
        <v>23</v>
      </c>
      <c r="AA212" s="28" t="s">
        <v>24</v>
      </c>
      <c r="AB212" s="98" t="s">
        <v>25</v>
      </c>
      <c r="AC212" s="98" t="s">
        <v>26</v>
      </c>
      <c r="AD212" s="98" t="s">
        <v>27</v>
      </c>
      <c r="AE212" s="28" t="s">
        <v>28</v>
      </c>
      <c r="AF212" s="28" t="s">
        <v>29</v>
      </c>
      <c r="AG212" s="99" t="s">
        <v>30</v>
      </c>
      <c r="AH212" s="99" t="s">
        <v>31</v>
      </c>
      <c r="AI212" s="98" t="s">
        <v>32</v>
      </c>
      <c r="AJ212" s="28" t="s">
        <v>33</v>
      </c>
      <c r="AK212" s="28" t="s">
        <v>34</v>
      </c>
      <c r="AL212" s="28" t="s">
        <v>35</v>
      </c>
      <c r="AM212" s="98" t="s">
        <v>36</v>
      </c>
      <c r="AN212" s="98" t="s">
        <v>37</v>
      </c>
      <c r="AO212" s="28" t="s">
        <v>38</v>
      </c>
      <c r="AP212" s="28" t="s">
        <v>39</v>
      </c>
      <c r="AQ212" s="98" t="s">
        <v>3</v>
      </c>
      <c r="AR212" s="28" t="s">
        <v>40</v>
      </c>
      <c r="AS212" s="28" t="s">
        <v>41</v>
      </c>
      <c r="AT212" s="28" t="s">
        <v>22</v>
      </c>
      <c r="AU212" s="28" t="s">
        <v>22</v>
      </c>
      <c r="AV212" s="29"/>
      <c r="AX212" s="31" t="s">
        <v>42</v>
      </c>
      <c r="AY212" s="31" t="s">
        <v>25</v>
      </c>
    </row>
    <row r="213" spans="1:232" hidden="1">
      <c r="B213" s="32" t="s">
        <v>50</v>
      </c>
      <c r="C213" s="33"/>
      <c r="D213" s="34">
        <f>E213-C213</f>
        <v>0</v>
      </c>
      <c r="E213" s="35"/>
      <c r="F213" s="33"/>
      <c r="G213" s="34">
        <f>H213-F213</f>
        <v>0</v>
      </c>
      <c r="H213" s="35"/>
      <c r="I213" s="36"/>
      <c r="K213" s="40" t="e">
        <f>(C213/E213)/(F213/H213)</f>
        <v>#DIV/0!</v>
      </c>
      <c r="L213" s="100" t="e">
        <f>(D213/(C213*E213)+(G213/(F213*H213)))</f>
        <v>#DIV/0!</v>
      </c>
      <c r="M213" s="101" t="e">
        <f>1/L213</f>
        <v>#DIV/0!</v>
      </c>
      <c r="N213" s="102" t="e">
        <f>LN(K213)</f>
        <v>#DIV/0!</v>
      </c>
      <c r="O213" s="102" t="e">
        <f>M213*N213</f>
        <v>#DIV/0!</v>
      </c>
      <c r="P213" s="102" t="e">
        <f>LN(K213)</f>
        <v>#DIV/0!</v>
      </c>
      <c r="Q213" s="121" t="e">
        <f>K213</f>
        <v>#DIV/0!</v>
      </c>
      <c r="R213" s="102" t="e">
        <f>SQRT(1/M213)</f>
        <v>#DIV/0!</v>
      </c>
      <c r="S213" s="37">
        <f>$H$2</f>
        <v>1.9599639845400536</v>
      </c>
      <c r="T213" s="38" t="e">
        <f>P213-(R213*S213)</f>
        <v>#DIV/0!</v>
      </c>
      <c r="U213" s="38" t="e">
        <f>P213+(R213*S213)</f>
        <v>#DIV/0!</v>
      </c>
      <c r="V213" s="39" t="e">
        <f>EXP(T213)</f>
        <v>#DIV/0!</v>
      </c>
      <c r="W213" s="40" t="e">
        <f>EXP(U213)</f>
        <v>#DIV/0!</v>
      </c>
      <c r="X213" s="41"/>
      <c r="Z213" s="104" t="e">
        <f>(N213-P221)^2</f>
        <v>#DIV/0!</v>
      </c>
      <c r="AA213" s="40" t="e">
        <f>M213*Z213</f>
        <v>#DIV/0!</v>
      </c>
      <c r="AB213" s="105">
        <v>1</v>
      </c>
      <c r="AC213" s="106"/>
      <c r="AD213" s="106"/>
      <c r="AE213" s="101" t="e">
        <f>M213^2</f>
        <v>#DIV/0!</v>
      </c>
      <c r="AF213" s="107"/>
      <c r="AG213" s="108" t="e">
        <f>AG221</f>
        <v>#DIV/0!</v>
      </c>
      <c r="AH213" s="108" t="e">
        <f>AH221</f>
        <v>#DIV/0!</v>
      </c>
      <c r="AI213" s="40" t="e">
        <f>1/M213</f>
        <v>#DIV/0!</v>
      </c>
      <c r="AJ213" s="109" t="e">
        <f>1/(AH213+AI213)</f>
        <v>#DIV/0!</v>
      </c>
      <c r="AK213" s="110" t="e">
        <f>AJ213/AJ221</f>
        <v>#DIV/0!</v>
      </c>
      <c r="AL213" s="42" t="e">
        <f>AJ213*N213</f>
        <v>#DIV/0!</v>
      </c>
      <c r="AM213" s="42" t="e">
        <f>AL213/AJ213</f>
        <v>#DIV/0!</v>
      </c>
      <c r="AN213" s="40" t="e">
        <f>EXP(AM213)</f>
        <v>#DIV/0!</v>
      </c>
      <c r="AO213" s="43" t="e">
        <f>1/AJ213</f>
        <v>#DIV/0!</v>
      </c>
      <c r="AP213" s="40" t="e">
        <f>SQRT(AO213)</f>
        <v>#DIV/0!</v>
      </c>
      <c r="AQ213" s="37">
        <f>$H$2</f>
        <v>1.9599639845400536</v>
      </c>
      <c r="AR213" s="38" t="e">
        <f>AM213-(AQ213*AP213)</f>
        <v>#DIV/0!</v>
      </c>
      <c r="AS213" s="38" t="e">
        <f>AM213+(1.96*AP213)</f>
        <v>#DIV/0!</v>
      </c>
      <c r="AT213" s="44" t="e">
        <f>EXP(AR213)</f>
        <v>#DIV/0!</v>
      </c>
      <c r="AU213" s="44" t="e">
        <f>EXP(AS213)</f>
        <v>#DIV/0!</v>
      </c>
      <c r="AV213" s="27"/>
      <c r="AX213" s="45"/>
      <c r="AY213" s="45">
        <v>1</v>
      </c>
    </row>
    <row r="214" spans="1:232" hidden="1">
      <c r="B214" s="32" t="s">
        <v>51</v>
      </c>
      <c r="C214" s="33"/>
      <c r="D214" s="34">
        <f t="shared" ref="D214:D220" si="280">E214-C214</f>
        <v>0</v>
      </c>
      <c r="E214" s="35"/>
      <c r="F214" s="33"/>
      <c r="G214" s="34">
        <f t="shared" ref="G214:G220" si="281">H214-F214</f>
        <v>0</v>
      </c>
      <c r="H214" s="35"/>
      <c r="I214" s="36"/>
      <c r="K214" s="40" t="e">
        <f t="shared" ref="K214:K220" si="282">(C214/E214)/(F214/H214)</f>
        <v>#DIV/0!</v>
      </c>
      <c r="L214" s="100" t="e">
        <f t="shared" ref="L214:L219" si="283">(D214/(C214*E214)+(G214/(F214*H214)))</f>
        <v>#DIV/0!</v>
      </c>
      <c r="M214" s="101" t="e">
        <f t="shared" ref="M214:M220" si="284">1/L214</f>
        <v>#DIV/0!</v>
      </c>
      <c r="N214" s="102" t="e">
        <f t="shared" ref="N214:N220" si="285">LN(K214)</f>
        <v>#DIV/0!</v>
      </c>
      <c r="O214" s="102" t="e">
        <f t="shared" ref="O214:O220" si="286">M214*N214</f>
        <v>#DIV/0!</v>
      </c>
      <c r="P214" s="102" t="e">
        <f t="shared" ref="P214:P220" si="287">LN(K214)</f>
        <v>#DIV/0!</v>
      </c>
      <c r="Q214" s="121" t="e">
        <f t="shared" ref="Q214:Q220" si="288">K214</f>
        <v>#DIV/0!</v>
      </c>
      <c r="R214" s="102" t="e">
        <f t="shared" ref="R214:R220" si="289">SQRT(1/M214)</f>
        <v>#DIV/0!</v>
      </c>
      <c r="S214" s="37">
        <f t="shared" ref="S214:S221" si="290">$H$2</f>
        <v>1.9599639845400536</v>
      </c>
      <c r="T214" s="38" t="e">
        <f t="shared" ref="T214:T220" si="291">P214-(R214*S214)</f>
        <v>#DIV/0!</v>
      </c>
      <c r="U214" s="38" t="e">
        <f t="shared" ref="U214:U220" si="292">P214+(R214*S214)</f>
        <v>#DIV/0!</v>
      </c>
      <c r="V214" s="39" t="e">
        <f t="shared" ref="V214:W220" si="293">EXP(T214)</f>
        <v>#DIV/0!</v>
      </c>
      <c r="W214" s="40" t="e">
        <f t="shared" si="293"/>
        <v>#DIV/0!</v>
      </c>
      <c r="X214" s="41"/>
      <c r="Z214" s="104" t="e">
        <f>(N214-P221)^2</f>
        <v>#DIV/0!</v>
      </c>
      <c r="AA214" s="40" t="e">
        <f t="shared" ref="AA214:AA220" si="294">M214*Z214</f>
        <v>#DIV/0!</v>
      </c>
      <c r="AB214" s="105">
        <v>1</v>
      </c>
      <c r="AC214" s="106"/>
      <c r="AD214" s="106"/>
      <c r="AE214" s="101" t="e">
        <f t="shared" ref="AE214:AE220" si="295">M214^2</f>
        <v>#DIV/0!</v>
      </c>
      <c r="AF214" s="107"/>
      <c r="AG214" s="108" t="e">
        <f>AG221</f>
        <v>#DIV/0!</v>
      </c>
      <c r="AH214" s="108" t="e">
        <f>AH221</f>
        <v>#DIV/0!</v>
      </c>
      <c r="AI214" s="40" t="e">
        <f t="shared" ref="AI214:AI220" si="296">1/M214</f>
        <v>#DIV/0!</v>
      </c>
      <c r="AJ214" s="109" t="e">
        <f t="shared" ref="AJ214:AJ220" si="297">1/(AH214+AI214)</f>
        <v>#DIV/0!</v>
      </c>
      <c r="AK214" s="110" t="e">
        <f>AJ214/AJ221</f>
        <v>#DIV/0!</v>
      </c>
      <c r="AL214" s="42" t="e">
        <f t="shared" ref="AL214:AL220" si="298">AJ214*N214</f>
        <v>#DIV/0!</v>
      </c>
      <c r="AM214" s="42" t="e">
        <f t="shared" ref="AM214:AM220" si="299">AL214/AJ214</f>
        <v>#DIV/0!</v>
      </c>
      <c r="AN214" s="40" t="e">
        <f t="shared" ref="AN214:AN220" si="300">EXP(AM214)</f>
        <v>#DIV/0!</v>
      </c>
      <c r="AO214" s="43" t="e">
        <f t="shared" ref="AO214:AO220" si="301">1/AJ214</f>
        <v>#DIV/0!</v>
      </c>
      <c r="AP214" s="40" t="e">
        <f t="shared" ref="AP214:AP220" si="302">SQRT(AO214)</f>
        <v>#DIV/0!</v>
      </c>
      <c r="AQ214" s="37">
        <f t="shared" ref="AQ214:AQ221" si="303">$H$2</f>
        <v>1.9599639845400536</v>
      </c>
      <c r="AR214" s="38" t="e">
        <f t="shared" ref="AR214:AR220" si="304">AM214-(AQ214*AP214)</f>
        <v>#DIV/0!</v>
      </c>
      <c r="AS214" s="38" t="e">
        <f t="shared" ref="AS214:AS220" si="305">AM214+(1.96*AP214)</f>
        <v>#DIV/0!</v>
      </c>
      <c r="AT214" s="44" t="e">
        <f t="shared" ref="AT214:AU220" si="306">EXP(AR214)</f>
        <v>#DIV/0!</v>
      </c>
      <c r="AU214" s="44" t="e">
        <f t="shared" si="306"/>
        <v>#DIV/0!</v>
      </c>
      <c r="AV214" s="27"/>
      <c r="AX214" s="45"/>
      <c r="AY214" s="45">
        <v>1</v>
      </c>
    </row>
    <row r="215" spans="1:232" hidden="1">
      <c r="B215" s="32" t="s">
        <v>52</v>
      </c>
      <c r="C215" s="33"/>
      <c r="D215" s="34">
        <f t="shared" si="280"/>
        <v>0</v>
      </c>
      <c r="E215" s="35"/>
      <c r="F215" s="33"/>
      <c r="G215" s="34">
        <f t="shared" si="281"/>
        <v>0</v>
      </c>
      <c r="H215" s="35"/>
      <c r="I215" s="36"/>
      <c r="K215" s="40" t="e">
        <f t="shared" si="282"/>
        <v>#DIV/0!</v>
      </c>
      <c r="L215" s="100" t="e">
        <f t="shared" si="283"/>
        <v>#DIV/0!</v>
      </c>
      <c r="M215" s="101" t="e">
        <f t="shared" si="284"/>
        <v>#DIV/0!</v>
      </c>
      <c r="N215" s="102" t="e">
        <f t="shared" si="285"/>
        <v>#DIV/0!</v>
      </c>
      <c r="O215" s="102" t="e">
        <f t="shared" si="286"/>
        <v>#DIV/0!</v>
      </c>
      <c r="P215" s="102" t="e">
        <f t="shared" si="287"/>
        <v>#DIV/0!</v>
      </c>
      <c r="Q215" s="121" t="e">
        <f t="shared" si="288"/>
        <v>#DIV/0!</v>
      </c>
      <c r="R215" s="102" t="e">
        <f t="shared" si="289"/>
        <v>#DIV/0!</v>
      </c>
      <c r="S215" s="37">
        <f t="shared" si="290"/>
        <v>1.9599639845400536</v>
      </c>
      <c r="T215" s="38" t="e">
        <f t="shared" si="291"/>
        <v>#DIV/0!</v>
      </c>
      <c r="U215" s="38" t="e">
        <f t="shared" si="292"/>
        <v>#DIV/0!</v>
      </c>
      <c r="V215" s="39" t="e">
        <f t="shared" si="293"/>
        <v>#DIV/0!</v>
      </c>
      <c r="W215" s="40" t="e">
        <f t="shared" si="293"/>
        <v>#DIV/0!</v>
      </c>
      <c r="X215" s="41"/>
      <c r="Z215" s="104" t="e">
        <f>(N215-P221)^2</f>
        <v>#DIV/0!</v>
      </c>
      <c r="AA215" s="40" t="e">
        <f t="shared" si="294"/>
        <v>#DIV/0!</v>
      </c>
      <c r="AB215" s="105">
        <v>1</v>
      </c>
      <c r="AC215" s="106"/>
      <c r="AD215" s="106"/>
      <c r="AE215" s="101" t="e">
        <f t="shared" si="295"/>
        <v>#DIV/0!</v>
      </c>
      <c r="AF215" s="107"/>
      <c r="AG215" s="108" t="e">
        <f>AG221</f>
        <v>#DIV/0!</v>
      </c>
      <c r="AH215" s="108" t="e">
        <f>AH221</f>
        <v>#DIV/0!</v>
      </c>
      <c r="AI215" s="40" t="e">
        <f t="shared" si="296"/>
        <v>#DIV/0!</v>
      </c>
      <c r="AJ215" s="109" t="e">
        <f t="shared" si="297"/>
        <v>#DIV/0!</v>
      </c>
      <c r="AK215" s="110" t="e">
        <f>AJ215/AJ221</f>
        <v>#DIV/0!</v>
      </c>
      <c r="AL215" s="42" t="e">
        <f t="shared" si="298"/>
        <v>#DIV/0!</v>
      </c>
      <c r="AM215" s="42" t="e">
        <f t="shared" si="299"/>
        <v>#DIV/0!</v>
      </c>
      <c r="AN215" s="40" t="e">
        <f t="shared" si="300"/>
        <v>#DIV/0!</v>
      </c>
      <c r="AO215" s="43" t="e">
        <f t="shared" si="301"/>
        <v>#DIV/0!</v>
      </c>
      <c r="AP215" s="40" t="e">
        <f t="shared" si="302"/>
        <v>#DIV/0!</v>
      </c>
      <c r="AQ215" s="37">
        <f t="shared" si="303"/>
        <v>1.9599639845400536</v>
      </c>
      <c r="AR215" s="38" t="e">
        <f t="shared" si="304"/>
        <v>#DIV/0!</v>
      </c>
      <c r="AS215" s="38" t="e">
        <f t="shared" si="305"/>
        <v>#DIV/0!</v>
      </c>
      <c r="AT215" s="44" t="e">
        <f t="shared" si="306"/>
        <v>#DIV/0!</v>
      </c>
      <c r="AU215" s="44" t="e">
        <f t="shared" si="306"/>
        <v>#DIV/0!</v>
      </c>
      <c r="AV215" s="27"/>
      <c r="AX215" s="45"/>
      <c r="AY215" s="45">
        <v>1</v>
      </c>
    </row>
    <row r="216" spans="1:232" hidden="1">
      <c r="B216" s="32" t="s">
        <v>53</v>
      </c>
      <c r="C216" s="33"/>
      <c r="D216" s="34">
        <f t="shared" si="280"/>
        <v>0</v>
      </c>
      <c r="E216" s="35"/>
      <c r="F216" s="33"/>
      <c r="G216" s="34">
        <f t="shared" si="281"/>
        <v>0</v>
      </c>
      <c r="H216" s="35"/>
      <c r="I216" s="36"/>
      <c r="K216" s="40" t="e">
        <f t="shared" si="282"/>
        <v>#DIV/0!</v>
      </c>
      <c r="L216" s="100" t="e">
        <f t="shared" si="283"/>
        <v>#DIV/0!</v>
      </c>
      <c r="M216" s="101" t="e">
        <f t="shared" si="284"/>
        <v>#DIV/0!</v>
      </c>
      <c r="N216" s="102" t="e">
        <f t="shared" si="285"/>
        <v>#DIV/0!</v>
      </c>
      <c r="O216" s="102" t="e">
        <f t="shared" si="286"/>
        <v>#DIV/0!</v>
      </c>
      <c r="P216" s="102" t="e">
        <f t="shared" si="287"/>
        <v>#DIV/0!</v>
      </c>
      <c r="Q216" s="121" t="e">
        <f t="shared" si="288"/>
        <v>#DIV/0!</v>
      </c>
      <c r="R216" s="102" t="e">
        <f t="shared" si="289"/>
        <v>#DIV/0!</v>
      </c>
      <c r="S216" s="37">
        <f t="shared" si="290"/>
        <v>1.9599639845400536</v>
      </c>
      <c r="T216" s="38" t="e">
        <f t="shared" si="291"/>
        <v>#DIV/0!</v>
      </c>
      <c r="U216" s="38" t="e">
        <f t="shared" si="292"/>
        <v>#DIV/0!</v>
      </c>
      <c r="V216" s="39" t="e">
        <f t="shared" si="293"/>
        <v>#DIV/0!</v>
      </c>
      <c r="W216" s="40" t="e">
        <f t="shared" si="293"/>
        <v>#DIV/0!</v>
      </c>
      <c r="X216" s="41"/>
      <c r="Z216" s="104" t="e">
        <f>(N216-P221)^2</f>
        <v>#DIV/0!</v>
      </c>
      <c r="AA216" s="40" t="e">
        <f t="shared" si="294"/>
        <v>#DIV/0!</v>
      </c>
      <c r="AB216" s="105">
        <v>1</v>
      </c>
      <c r="AC216" s="106"/>
      <c r="AD216" s="106"/>
      <c r="AE216" s="101" t="e">
        <f t="shared" si="295"/>
        <v>#DIV/0!</v>
      </c>
      <c r="AF216" s="107"/>
      <c r="AG216" s="108" t="e">
        <f>AG221</f>
        <v>#DIV/0!</v>
      </c>
      <c r="AH216" s="108" t="e">
        <f>AH221</f>
        <v>#DIV/0!</v>
      </c>
      <c r="AI216" s="40" t="e">
        <f t="shared" si="296"/>
        <v>#DIV/0!</v>
      </c>
      <c r="AJ216" s="109" t="e">
        <f t="shared" si="297"/>
        <v>#DIV/0!</v>
      </c>
      <c r="AK216" s="110" t="e">
        <f>AJ216/AJ221</f>
        <v>#DIV/0!</v>
      </c>
      <c r="AL216" s="42" t="e">
        <f t="shared" si="298"/>
        <v>#DIV/0!</v>
      </c>
      <c r="AM216" s="42" t="e">
        <f t="shared" si="299"/>
        <v>#DIV/0!</v>
      </c>
      <c r="AN216" s="40" t="e">
        <f t="shared" si="300"/>
        <v>#DIV/0!</v>
      </c>
      <c r="AO216" s="43" t="e">
        <f t="shared" si="301"/>
        <v>#DIV/0!</v>
      </c>
      <c r="AP216" s="40" t="e">
        <f t="shared" si="302"/>
        <v>#DIV/0!</v>
      </c>
      <c r="AQ216" s="37">
        <f t="shared" si="303"/>
        <v>1.9599639845400536</v>
      </c>
      <c r="AR216" s="38" t="e">
        <f t="shared" si="304"/>
        <v>#DIV/0!</v>
      </c>
      <c r="AS216" s="38" t="e">
        <f t="shared" si="305"/>
        <v>#DIV/0!</v>
      </c>
      <c r="AT216" s="44" t="e">
        <f t="shared" si="306"/>
        <v>#DIV/0!</v>
      </c>
      <c r="AU216" s="44" t="e">
        <f t="shared" si="306"/>
        <v>#DIV/0!</v>
      </c>
      <c r="AV216" s="27"/>
      <c r="AX216" s="45"/>
      <c r="AY216" s="45">
        <v>1</v>
      </c>
    </row>
    <row r="217" spans="1:232" hidden="1">
      <c r="B217" s="32" t="s">
        <v>54</v>
      </c>
      <c r="C217" s="33"/>
      <c r="D217" s="34">
        <f t="shared" si="280"/>
        <v>0</v>
      </c>
      <c r="E217" s="35"/>
      <c r="F217" s="33"/>
      <c r="G217" s="34">
        <f t="shared" si="281"/>
        <v>0</v>
      </c>
      <c r="H217" s="35"/>
      <c r="I217" s="36"/>
      <c r="K217" s="40" t="e">
        <f t="shared" si="282"/>
        <v>#DIV/0!</v>
      </c>
      <c r="L217" s="100" t="e">
        <f t="shared" si="283"/>
        <v>#DIV/0!</v>
      </c>
      <c r="M217" s="101" t="e">
        <f t="shared" si="284"/>
        <v>#DIV/0!</v>
      </c>
      <c r="N217" s="102" t="e">
        <f t="shared" si="285"/>
        <v>#DIV/0!</v>
      </c>
      <c r="O217" s="102" t="e">
        <f t="shared" si="286"/>
        <v>#DIV/0!</v>
      </c>
      <c r="P217" s="102" t="e">
        <f t="shared" si="287"/>
        <v>#DIV/0!</v>
      </c>
      <c r="Q217" s="121" t="e">
        <f t="shared" si="288"/>
        <v>#DIV/0!</v>
      </c>
      <c r="R217" s="102" t="e">
        <f t="shared" si="289"/>
        <v>#DIV/0!</v>
      </c>
      <c r="S217" s="37">
        <f t="shared" si="290"/>
        <v>1.9599639845400536</v>
      </c>
      <c r="T217" s="38" t="e">
        <f t="shared" si="291"/>
        <v>#DIV/0!</v>
      </c>
      <c r="U217" s="38" t="e">
        <f t="shared" si="292"/>
        <v>#DIV/0!</v>
      </c>
      <c r="V217" s="39" t="e">
        <f t="shared" si="293"/>
        <v>#DIV/0!</v>
      </c>
      <c r="W217" s="40" t="e">
        <f t="shared" si="293"/>
        <v>#DIV/0!</v>
      </c>
      <c r="X217" s="41"/>
      <c r="Z217" s="104" t="e">
        <f>(N217-P221)^2</f>
        <v>#DIV/0!</v>
      </c>
      <c r="AA217" s="40" t="e">
        <f t="shared" si="294"/>
        <v>#DIV/0!</v>
      </c>
      <c r="AB217" s="105">
        <v>1</v>
      </c>
      <c r="AC217" s="106"/>
      <c r="AD217" s="106"/>
      <c r="AE217" s="101" t="e">
        <f t="shared" si="295"/>
        <v>#DIV/0!</v>
      </c>
      <c r="AF217" s="107"/>
      <c r="AG217" s="108" t="e">
        <f>AG221</f>
        <v>#DIV/0!</v>
      </c>
      <c r="AH217" s="108" t="e">
        <f>AH221</f>
        <v>#DIV/0!</v>
      </c>
      <c r="AI217" s="40" t="e">
        <f t="shared" si="296"/>
        <v>#DIV/0!</v>
      </c>
      <c r="AJ217" s="109" t="e">
        <f t="shared" si="297"/>
        <v>#DIV/0!</v>
      </c>
      <c r="AK217" s="110" t="e">
        <f>AJ217/AJ221</f>
        <v>#DIV/0!</v>
      </c>
      <c r="AL217" s="42" t="e">
        <f t="shared" si="298"/>
        <v>#DIV/0!</v>
      </c>
      <c r="AM217" s="42" t="e">
        <f t="shared" si="299"/>
        <v>#DIV/0!</v>
      </c>
      <c r="AN217" s="40" t="e">
        <f t="shared" si="300"/>
        <v>#DIV/0!</v>
      </c>
      <c r="AO217" s="43" t="e">
        <f t="shared" si="301"/>
        <v>#DIV/0!</v>
      </c>
      <c r="AP217" s="40" t="e">
        <f t="shared" si="302"/>
        <v>#DIV/0!</v>
      </c>
      <c r="AQ217" s="37">
        <f t="shared" si="303"/>
        <v>1.9599639845400536</v>
      </c>
      <c r="AR217" s="38" t="e">
        <f t="shared" si="304"/>
        <v>#DIV/0!</v>
      </c>
      <c r="AS217" s="38" t="e">
        <f t="shared" si="305"/>
        <v>#DIV/0!</v>
      </c>
      <c r="AT217" s="44" t="e">
        <f t="shared" si="306"/>
        <v>#DIV/0!</v>
      </c>
      <c r="AU217" s="44" t="e">
        <f t="shared" si="306"/>
        <v>#DIV/0!</v>
      </c>
      <c r="AV217" s="27"/>
      <c r="AX217" s="45"/>
      <c r="AY217" s="45">
        <v>1</v>
      </c>
    </row>
    <row r="218" spans="1:232" hidden="1">
      <c r="B218" s="32" t="s">
        <v>55</v>
      </c>
      <c r="C218" s="33"/>
      <c r="D218" s="34">
        <f t="shared" si="280"/>
        <v>0</v>
      </c>
      <c r="E218" s="35"/>
      <c r="F218" s="33"/>
      <c r="G218" s="34">
        <f t="shared" si="281"/>
        <v>0</v>
      </c>
      <c r="H218" s="35"/>
      <c r="I218" s="36"/>
      <c r="K218" s="40" t="e">
        <f t="shared" si="282"/>
        <v>#DIV/0!</v>
      </c>
      <c r="L218" s="100" t="e">
        <f t="shared" si="283"/>
        <v>#DIV/0!</v>
      </c>
      <c r="M218" s="101" t="e">
        <f t="shared" si="284"/>
        <v>#DIV/0!</v>
      </c>
      <c r="N218" s="102" t="e">
        <f t="shared" si="285"/>
        <v>#DIV/0!</v>
      </c>
      <c r="O218" s="102" t="e">
        <f t="shared" si="286"/>
        <v>#DIV/0!</v>
      </c>
      <c r="P218" s="102" t="e">
        <f t="shared" si="287"/>
        <v>#DIV/0!</v>
      </c>
      <c r="Q218" s="121" t="e">
        <f t="shared" si="288"/>
        <v>#DIV/0!</v>
      </c>
      <c r="R218" s="102" t="e">
        <f t="shared" si="289"/>
        <v>#DIV/0!</v>
      </c>
      <c r="S218" s="37">
        <f t="shared" si="290"/>
        <v>1.9599639845400536</v>
      </c>
      <c r="T218" s="38" t="e">
        <f t="shared" si="291"/>
        <v>#DIV/0!</v>
      </c>
      <c r="U218" s="38" t="e">
        <f t="shared" si="292"/>
        <v>#DIV/0!</v>
      </c>
      <c r="V218" s="39" t="e">
        <f t="shared" si="293"/>
        <v>#DIV/0!</v>
      </c>
      <c r="W218" s="40" t="e">
        <f t="shared" si="293"/>
        <v>#DIV/0!</v>
      </c>
      <c r="X218" s="41"/>
      <c r="Z218" s="104" t="e">
        <f>(N218-P221)^2</f>
        <v>#DIV/0!</v>
      </c>
      <c r="AA218" s="40" t="e">
        <f t="shared" si="294"/>
        <v>#DIV/0!</v>
      </c>
      <c r="AB218" s="105">
        <v>1</v>
      </c>
      <c r="AC218" s="106"/>
      <c r="AD218" s="106"/>
      <c r="AE218" s="101" t="e">
        <f t="shared" si="295"/>
        <v>#DIV/0!</v>
      </c>
      <c r="AF218" s="107"/>
      <c r="AG218" s="108" t="e">
        <f>AG221</f>
        <v>#DIV/0!</v>
      </c>
      <c r="AH218" s="108" t="e">
        <f>AH221</f>
        <v>#DIV/0!</v>
      </c>
      <c r="AI218" s="40" t="e">
        <f t="shared" si="296"/>
        <v>#DIV/0!</v>
      </c>
      <c r="AJ218" s="109" t="e">
        <f t="shared" si="297"/>
        <v>#DIV/0!</v>
      </c>
      <c r="AK218" s="110" t="e">
        <f>AJ218/AJ221</f>
        <v>#DIV/0!</v>
      </c>
      <c r="AL218" s="42" t="e">
        <f t="shared" si="298"/>
        <v>#DIV/0!</v>
      </c>
      <c r="AM218" s="42" t="e">
        <f t="shared" si="299"/>
        <v>#DIV/0!</v>
      </c>
      <c r="AN218" s="40" t="e">
        <f t="shared" si="300"/>
        <v>#DIV/0!</v>
      </c>
      <c r="AO218" s="43" t="e">
        <f t="shared" si="301"/>
        <v>#DIV/0!</v>
      </c>
      <c r="AP218" s="40" t="e">
        <f t="shared" si="302"/>
        <v>#DIV/0!</v>
      </c>
      <c r="AQ218" s="37">
        <f t="shared" si="303"/>
        <v>1.9599639845400536</v>
      </c>
      <c r="AR218" s="38" t="e">
        <f t="shared" si="304"/>
        <v>#DIV/0!</v>
      </c>
      <c r="AS218" s="38" t="e">
        <f t="shared" si="305"/>
        <v>#DIV/0!</v>
      </c>
      <c r="AT218" s="44" t="e">
        <f t="shared" si="306"/>
        <v>#DIV/0!</v>
      </c>
      <c r="AU218" s="44" t="e">
        <f t="shared" si="306"/>
        <v>#DIV/0!</v>
      </c>
      <c r="AV218" s="27"/>
      <c r="AX218" s="45"/>
      <c r="AY218" s="45">
        <v>1</v>
      </c>
    </row>
    <row r="219" spans="1:232" hidden="1">
      <c r="B219" s="32" t="s">
        <v>56</v>
      </c>
      <c r="C219" s="33"/>
      <c r="D219" s="34">
        <f t="shared" si="280"/>
        <v>0</v>
      </c>
      <c r="E219" s="35"/>
      <c r="F219" s="33"/>
      <c r="G219" s="34">
        <f t="shared" si="281"/>
        <v>0</v>
      </c>
      <c r="H219" s="35"/>
      <c r="I219" s="36"/>
      <c r="K219" s="40" t="e">
        <f t="shared" si="282"/>
        <v>#DIV/0!</v>
      </c>
      <c r="L219" s="100" t="e">
        <f t="shared" si="283"/>
        <v>#DIV/0!</v>
      </c>
      <c r="M219" s="101" t="e">
        <f t="shared" si="284"/>
        <v>#DIV/0!</v>
      </c>
      <c r="N219" s="102" t="e">
        <f t="shared" si="285"/>
        <v>#DIV/0!</v>
      </c>
      <c r="O219" s="102" t="e">
        <f t="shared" si="286"/>
        <v>#DIV/0!</v>
      </c>
      <c r="P219" s="102" t="e">
        <f t="shared" si="287"/>
        <v>#DIV/0!</v>
      </c>
      <c r="Q219" s="121" t="e">
        <f t="shared" si="288"/>
        <v>#DIV/0!</v>
      </c>
      <c r="R219" s="102" t="e">
        <f t="shared" si="289"/>
        <v>#DIV/0!</v>
      </c>
      <c r="S219" s="37">
        <f t="shared" si="290"/>
        <v>1.9599639845400536</v>
      </c>
      <c r="T219" s="38" t="e">
        <f t="shared" si="291"/>
        <v>#DIV/0!</v>
      </c>
      <c r="U219" s="38" t="e">
        <f t="shared" si="292"/>
        <v>#DIV/0!</v>
      </c>
      <c r="V219" s="39" t="e">
        <f t="shared" si="293"/>
        <v>#DIV/0!</v>
      </c>
      <c r="W219" s="40" t="e">
        <f t="shared" si="293"/>
        <v>#DIV/0!</v>
      </c>
      <c r="X219" s="41"/>
      <c r="Z219" s="104" t="e">
        <f>(N219-P221)^2</f>
        <v>#DIV/0!</v>
      </c>
      <c r="AA219" s="40" t="e">
        <f t="shared" si="294"/>
        <v>#DIV/0!</v>
      </c>
      <c r="AB219" s="105">
        <v>1</v>
      </c>
      <c r="AC219" s="106"/>
      <c r="AD219" s="106"/>
      <c r="AE219" s="101" t="e">
        <f t="shared" si="295"/>
        <v>#DIV/0!</v>
      </c>
      <c r="AF219" s="107"/>
      <c r="AG219" s="108" t="e">
        <f>AG221</f>
        <v>#DIV/0!</v>
      </c>
      <c r="AH219" s="108" t="e">
        <f>AH221</f>
        <v>#DIV/0!</v>
      </c>
      <c r="AI219" s="40" t="e">
        <f t="shared" si="296"/>
        <v>#DIV/0!</v>
      </c>
      <c r="AJ219" s="109" t="e">
        <f t="shared" si="297"/>
        <v>#DIV/0!</v>
      </c>
      <c r="AK219" s="110" t="e">
        <f>AJ219/AJ221</f>
        <v>#DIV/0!</v>
      </c>
      <c r="AL219" s="42" t="e">
        <f t="shared" si="298"/>
        <v>#DIV/0!</v>
      </c>
      <c r="AM219" s="42" t="e">
        <f t="shared" si="299"/>
        <v>#DIV/0!</v>
      </c>
      <c r="AN219" s="40" t="e">
        <f t="shared" si="300"/>
        <v>#DIV/0!</v>
      </c>
      <c r="AO219" s="43" t="e">
        <f t="shared" si="301"/>
        <v>#DIV/0!</v>
      </c>
      <c r="AP219" s="40" t="e">
        <f t="shared" si="302"/>
        <v>#DIV/0!</v>
      </c>
      <c r="AQ219" s="37">
        <f t="shared" si="303"/>
        <v>1.9599639845400536</v>
      </c>
      <c r="AR219" s="38" t="e">
        <f t="shared" si="304"/>
        <v>#DIV/0!</v>
      </c>
      <c r="AS219" s="38" t="e">
        <f t="shared" si="305"/>
        <v>#DIV/0!</v>
      </c>
      <c r="AT219" s="44" t="e">
        <f t="shared" si="306"/>
        <v>#DIV/0!</v>
      </c>
      <c r="AU219" s="44" t="e">
        <f t="shared" si="306"/>
        <v>#DIV/0!</v>
      </c>
      <c r="AV219" s="27"/>
      <c r="AX219" s="45"/>
      <c r="AY219" s="45">
        <v>1</v>
      </c>
    </row>
    <row r="220" spans="1:232" hidden="1">
      <c r="B220" s="32" t="s">
        <v>57</v>
      </c>
      <c r="C220" s="33"/>
      <c r="D220" s="34">
        <f t="shared" si="280"/>
        <v>0</v>
      </c>
      <c r="E220" s="35"/>
      <c r="F220" s="33"/>
      <c r="G220" s="34">
        <f t="shared" si="281"/>
        <v>0</v>
      </c>
      <c r="H220" s="35"/>
      <c r="I220" s="36"/>
      <c r="K220" s="40" t="e">
        <f t="shared" si="282"/>
        <v>#DIV/0!</v>
      </c>
      <c r="L220" s="100" t="e">
        <f>(D220/(C220*E220)+(G220/(F220*H220)))</f>
        <v>#DIV/0!</v>
      </c>
      <c r="M220" s="101" t="e">
        <f t="shared" si="284"/>
        <v>#DIV/0!</v>
      </c>
      <c r="N220" s="102" t="e">
        <f t="shared" si="285"/>
        <v>#DIV/0!</v>
      </c>
      <c r="O220" s="102" t="e">
        <f t="shared" si="286"/>
        <v>#DIV/0!</v>
      </c>
      <c r="P220" s="102" t="e">
        <f t="shared" si="287"/>
        <v>#DIV/0!</v>
      </c>
      <c r="Q220" s="121" t="e">
        <f t="shared" si="288"/>
        <v>#DIV/0!</v>
      </c>
      <c r="R220" s="102" t="e">
        <f t="shared" si="289"/>
        <v>#DIV/0!</v>
      </c>
      <c r="S220" s="37">
        <f t="shared" si="290"/>
        <v>1.9599639845400536</v>
      </c>
      <c r="T220" s="38" t="e">
        <f t="shared" si="291"/>
        <v>#DIV/0!</v>
      </c>
      <c r="U220" s="38" t="e">
        <f t="shared" si="292"/>
        <v>#DIV/0!</v>
      </c>
      <c r="V220" s="39" t="e">
        <f t="shared" si="293"/>
        <v>#DIV/0!</v>
      </c>
      <c r="W220" s="40" t="e">
        <f t="shared" si="293"/>
        <v>#DIV/0!</v>
      </c>
      <c r="X220" s="41"/>
      <c r="Z220" s="104" t="e">
        <f>(N220-P221)^2</f>
        <v>#DIV/0!</v>
      </c>
      <c r="AA220" s="40" t="e">
        <f t="shared" si="294"/>
        <v>#DIV/0!</v>
      </c>
      <c r="AB220" s="105">
        <v>1</v>
      </c>
      <c r="AC220" s="106"/>
      <c r="AD220" s="106"/>
      <c r="AE220" s="101" t="e">
        <f t="shared" si="295"/>
        <v>#DIV/0!</v>
      </c>
      <c r="AF220" s="107"/>
      <c r="AG220" s="108" t="e">
        <f>AG221</f>
        <v>#DIV/0!</v>
      </c>
      <c r="AH220" s="108" t="e">
        <f>AH221</f>
        <v>#DIV/0!</v>
      </c>
      <c r="AI220" s="40" t="e">
        <f t="shared" si="296"/>
        <v>#DIV/0!</v>
      </c>
      <c r="AJ220" s="109" t="e">
        <f t="shared" si="297"/>
        <v>#DIV/0!</v>
      </c>
      <c r="AK220" s="110" t="e">
        <f>AJ220/AJ221</f>
        <v>#DIV/0!</v>
      </c>
      <c r="AL220" s="42" t="e">
        <f t="shared" si="298"/>
        <v>#DIV/0!</v>
      </c>
      <c r="AM220" s="42" t="e">
        <f t="shared" si="299"/>
        <v>#DIV/0!</v>
      </c>
      <c r="AN220" s="40" t="e">
        <f t="shared" si="300"/>
        <v>#DIV/0!</v>
      </c>
      <c r="AO220" s="43" t="e">
        <f t="shared" si="301"/>
        <v>#DIV/0!</v>
      </c>
      <c r="AP220" s="40" t="e">
        <f t="shared" si="302"/>
        <v>#DIV/0!</v>
      </c>
      <c r="AQ220" s="37">
        <f t="shared" si="303"/>
        <v>1.9599639845400536</v>
      </c>
      <c r="AR220" s="38" t="e">
        <f t="shared" si="304"/>
        <v>#DIV/0!</v>
      </c>
      <c r="AS220" s="38" t="e">
        <f t="shared" si="305"/>
        <v>#DIV/0!</v>
      </c>
      <c r="AT220" s="44" t="e">
        <f t="shared" si="306"/>
        <v>#DIV/0!</v>
      </c>
      <c r="AU220" s="44" t="e">
        <f t="shared" si="306"/>
        <v>#DIV/0!</v>
      </c>
      <c r="AV220" s="27"/>
      <c r="AX220" s="45"/>
      <c r="AY220" s="45">
        <v>1</v>
      </c>
    </row>
    <row r="221" spans="1:232" hidden="1">
      <c r="B221" s="46">
        <f>COUNT(D213:D220)</f>
        <v>8</v>
      </c>
      <c r="C221" s="47">
        <f t="shared" ref="C221:H221" si="307">SUM(C213:C220)</f>
        <v>0</v>
      </c>
      <c r="D221" s="47">
        <f t="shared" si="307"/>
        <v>0</v>
      </c>
      <c r="E221" s="47">
        <f t="shared" si="307"/>
        <v>0</v>
      </c>
      <c r="F221" s="47">
        <f t="shared" si="307"/>
        <v>0</v>
      </c>
      <c r="G221" s="47">
        <f t="shared" si="307"/>
        <v>0</v>
      </c>
      <c r="H221" s="47">
        <f t="shared" si="307"/>
        <v>0</v>
      </c>
      <c r="I221" s="48"/>
      <c r="K221" s="61"/>
      <c r="L221" s="123"/>
      <c r="M221" s="49" t="e">
        <f>SUM(M213:M220)</f>
        <v>#DIV/0!</v>
      </c>
      <c r="N221" s="50"/>
      <c r="O221" s="51" t="e">
        <f>SUM(O213:O220)</f>
        <v>#DIV/0!</v>
      </c>
      <c r="P221" s="52" t="e">
        <f>O221/M221</f>
        <v>#DIV/0!</v>
      </c>
      <c r="Q221" s="51" t="e">
        <f>EXP(P221)</f>
        <v>#DIV/0!</v>
      </c>
      <c r="R221" s="51" t="e">
        <f>SQRT(1/M221)</f>
        <v>#DIV/0!</v>
      </c>
      <c r="S221" s="37">
        <f t="shared" si="290"/>
        <v>1.9599639845400536</v>
      </c>
      <c r="T221" s="53" t="e">
        <f>P221-(R221*S221)</f>
        <v>#DIV/0!</v>
      </c>
      <c r="U221" s="53" t="e">
        <f>P221+(R221*S221)</f>
        <v>#DIV/0!</v>
      </c>
      <c r="V221" s="112" t="e">
        <f>EXP(T221)</f>
        <v>#DIV/0!</v>
      </c>
      <c r="W221" s="61" t="e">
        <f>EXP(U221)</f>
        <v>#DIV/0!</v>
      </c>
      <c r="X221" s="54"/>
      <c r="Y221" s="54"/>
      <c r="Z221" s="55"/>
      <c r="AA221" s="56" t="e">
        <f>SUM(AA213:AA220)</f>
        <v>#DIV/0!</v>
      </c>
      <c r="AB221" s="57">
        <f>SUM(AB213:AB220)</f>
        <v>8</v>
      </c>
      <c r="AC221" s="58" t="e">
        <f>AA221-(AB221-1)</f>
        <v>#DIV/0!</v>
      </c>
      <c r="AD221" s="49" t="e">
        <f>M221</f>
        <v>#DIV/0!</v>
      </c>
      <c r="AE221" s="49" t="e">
        <f>SUM(AE213:AE220)</f>
        <v>#DIV/0!</v>
      </c>
      <c r="AF221" s="59" t="e">
        <f>AE221/AD221</f>
        <v>#DIV/0!</v>
      </c>
      <c r="AG221" s="113" t="e">
        <f>AC221/(AD221-AF221)</f>
        <v>#DIV/0!</v>
      </c>
      <c r="AH221" s="113" t="e">
        <f>IF(AA221&lt;AB221-1,"0",AG221)</f>
        <v>#DIV/0!</v>
      </c>
      <c r="AI221" s="55"/>
      <c r="AJ221" s="49" t="e">
        <f>SUM(AJ213:AJ220)</f>
        <v>#DIV/0!</v>
      </c>
      <c r="AK221" s="114" t="e">
        <f>SUM(AK213:AK220)</f>
        <v>#DIV/0!</v>
      </c>
      <c r="AL221" s="58" t="e">
        <f>SUM(AL213:AL220)</f>
        <v>#DIV/0!</v>
      </c>
      <c r="AM221" s="58" t="e">
        <f>AL221/AJ221</f>
        <v>#DIV/0!</v>
      </c>
      <c r="AN221" s="61" t="e">
        <f>EXP(AM221)</f>
        <v>#DIV/0!</v>
      </c>
      <c r="AO221" s="60" t="e">
        <f>1/AJ221</f>
        <v>#DIV/0!</v>
      </c>
      <c r="AP221" s="61" t="e">
        <f>SQRT(AO221)</f>
        <v>#DIV/0!</v>
      </c>
      <c r="AQ221" s="37">
        <f t="shared" si="303"/>
        <v>1.9599639845400536</v>
      </c>
      <c r="AR221" s="53" t="e">
        <f>AM221-(AQ221*AP221)</f>
        <v>#DIV/0!</v>
      </c>
      <c r="AS221" s="53" t="e">
        <f>AM221+(1.96*AP221)</f>
        <v>#DIV/0!</v>
      </c>
      <c r="AT221" s="124" t="e">
        <f>EXP(AR221)</f>
        <v>#DIV/0!</v>
      </c>
      <c r="AU221" s="124" t="e">
        <f>EXP(AS221)</f>
        <v>#DIV/0!</v>
      </c>
      <c r="AV221" s="88"/>
      <c r="AW221" s="126"/>
      <c r="AX221" s="63" t="e">
        <f>AA221</f>
        <v>#DIV/0!</v>
      </c>
      <c r="AY221" s="46">
        <f>SUM(AY213:AY220)</f>
        <v>8</v>
      </c>
    </row>
    <row r="222" spans="1:232" ht="13.5" hidden="1" thickBot="1">
      <c r="B222" s="16"/>
      <c r="C222" s="64"/>
      <c r="D222" s="64"/>
      <c r="E222" s="64"/>
      <c r="F222" s="64"/>
      <c r="G222" s="64"/>
      <c r="H222" s="64"/>
      <c r="I222" s="65"/>
      <c r="J222" s="18"/>
      <c r="K222" s="18"/>
      <c r="L222" s="18"/>
      <c r="M222" s="18"/>
      <c r="N222" s="18"/>
      <c r="O222" s="18"/>
      <c r="P222" s="18"/>
      <c r="Q222" s="18"/>
      <c r="R222" s="66"/>
      <c r="S222" s="66"/>
      <c r="T222" s="66"/>
      <c r="U222" s="66"/>
      <c r="V222" s="66"/>
      <c r="W222" s="66"/>
      <c r="X222" s="66"/>
      <c r="Z222" s="18"/>
      <c r="AA222" s="18"/>
      <c r="AB222" s="67"/>
      <c r="AC222" s="68"/>
      <c r="AD222" s="68"/>
      <c r="AE222" s="68"/>
      <c r="AF222" s="70"/>
      <c r="AG222" s="70"/>
      <c r="AH222" s="70"/>
      <c r="AI222" s="70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71"/>
      <c r="AU222" s="71"/>
      <c r="AV222" s="71"/>
      <c r="AW222" s="18"/>
      <c r="AX222" s="72" t="s">
        <v>43</v>
      </c>
      <c r="AY222" s="18"/>
    </row>
    <row r="223" spans="1:232" ht="26.5" hidden="1" thickBot="1">
      <c r="B223" s="10"/>
      <c r="C223" s="73"/>
      <c r="D223" s="73"/>
      <c r="E223" s="73"/>
      <c r="F223" s="73"/>
      <c r="G223" s="73"/>
      <c r="H223" s="73"/>
      <c r="I223" s="74"/>
      <c r="J223" s="72"/>
      <c r="K223" s="72"/>
      <c r="L223" s="18"/>
      <c r="M223" s="18"/>
      <c r="N223" s="18"/>
      <c r="O223" s="18"/>
      <c r="P223" s="18"/>
      <c r="Q223" s="18"/>
      <c r="R223" s="75"/>
      <c r="S223" s="75"/>
      <c r="T223" s="75"/>
      <c r="U223" s="75"/>
      <c r="V223" s="75"/>
      <c r="W223" s="75"/>
      <c r="X223" s="75"/>
      <c r="Z223" s="18"/>
      <c r="AA223" s="18"/>
      <c r="AB223" s="18"/>
      <c r="AC223" s="18"/>
      <c r="AD223" s="18"/>
      <c r="AE223" s="18"/>
      <c r="AF223" s="18"/>
      <c r="AG223" s="18"/>
      <c r="AH223" s="18"/>
      <c r="AI223" s="76"/>
      <c r="AJ223" s="77"/>
      <c r="AK223" s="77"/>
      <c r="AL223" s="78"/>
      <c r="AM223" s="79"/>
      <c r="AN223" s="117"/>
      <c r="AO223" s="118" t="s">
        <v>44</v>
      </c>
      <c r="AP223" s="119">
        <f>TINV((1-$H$1),(AB221-2))</f>
        <v>2.4469118511449688</v>
      </c>
      <c r="AQ223" s="18"/>
      <c r="AR223" s="80" t="s">
        <v>45</v>
      </c>
      <c r="AS223" s="120">
        <f>$H$1</f>
        <v>0.95</v>
      </c>
      <c r="AT223" s="44" t="e">
        <f>EXP(AM221-AP223*SQRT((1/AD221)+AH221))</f>
        <v>#DIV/0!</v>
      </c>
      <c r="AU223" s="44" t="e">
        <f>EXP(AM221+AP223*SQRT((1/AD221)+AH221))</f>
        <v>#DIV/0!</v>
      </c>
      <c r="AV223" s="27"/>
      <c r="AW223" s="18"/>
      <c r="AX223" s="81" t="e">
        <f>_xlfn.CHISQ.DIST.RT(AX221,AY221-1)</f>
        <v>#DIV/0!</v>
      </c>
      <c r="AY223" s="82" t="e">
        <f>IF(AX223&lt;0.05,"heterogeneidad","homogeneidad")</f>
        <v>#DIV/0!</v>
      </c>
    </row>
    <row r="224" spans="1:232" ht="14.5" hidden="1">
      <c r="A224" s="7"/>
      <c r="B224" s="72"/>
      <c r="C224" s="83"/>
      <c r="D224" s="83"/>
      <c r="E224" s="83"/>
      <c r="F224" s="83"/>
      <c r="G224" s="83"/>
      <c r="H224" s="83"/>
      <c r="I224" s="74"/>
      <c r="J224" s="72"/>
      <c r="K224" s="72"/>
      <c r="L224" s="18"/>
      <c r="M224" s="18"/>
      <c r="N224" s="18"/>
      <c r="O224" s="18"/>
      <c r="P224" s="18"/>
      <c r="Q224" s="18"/>
      <c r="R224" s="75"/>
      <c r="S224" s="75"/>
      <c r="T224" s="75"/>
      <c r="U224" s="75"/>
      <c r="V224" s="75"/>
      <c r="W224" s="75"/>
      <c r="X224" s="75"/>
      <c r="Z224" s="18"/>
      <c r="AA224" s="18"/>
      <c r="AB224" s="18"/>
      <c r="AC224" s="18"/>
      <c r="AD224" s="18"/>
      <c r="AE224" s="18"/>
      <c r="AF224" s="18"/>
      <c r="AG224" s="18"/>
      <c r="AH224" s="18"/>
      <c r="AI224" s="76"/>
      <c r="AJ224" s="77"/>
      <c r="AK224" s="77"/>
      <c r="AL224" s="78"/>
      <c r="AM224" s="79"/>
      <c r="AN224" s="84"/>
      <c r="AO224" s="85"/>
      <c r="AP224" s="22"/>
      <c r="AQ224" s="18"/>
      <c r="AR224" s="18"/>
      <c r="AS224" s="86"/>
      <c r="AT224" s="27"/>
      <c r="AU224" s="27"/>
      <c r="AV224" s="27"/>
      <c r="AW224" s="18"/>
      <c r="AX224" s="18"/>
      <c r="AY224" s="18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</row>
    <row r="225" spans="1:232" ht="13" hidden="1" customHeight="1">
      <c r="B225" s="16"/>
      <c r="C225" s="64"/>
      <c r="D225" s="64"/>
      <c r="E225" s="64"/>
      <c r="F225" s="64"/>
      <c r="G225" s="64"/>
      <c r="H225" s="64"/>
      <c r="I225" s="65"/>
      <c r="J225" s="133" t="s">
        <v>4</v>
      </c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5"/>
      <c r="X225" s="19"/>
      <c r="Y225" s="133" t="s">
        <v>5</v>
      </c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5"/>
      <c r="AV225" s="19"/>
      <c r="AW225" s="136" t="s">
        <v>48</v>
      </c>
      <c r="AX225" s="137"/>
      <c r="AY225" s="137"/>
    </row>
    <row r="226" spans="1:232" hidden="1">
      <c r="A226" s="89"/>
      <c r="B226" s="21" t="s">
        <v>6</v>
      </c>
      <c r="C226" s="132" t="s">
        <v>7</v>
      </c>
      <c r="D226" s="132"/>
      <c r="E226" s="132"/>
      <c r="F226" s="132" t="s">
        <v>8</v>
      </c>
      <c r="G226" s="132"/>
      <c r="H226" s="132"/>
      <c r="I226" s="22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3"/>
      <c r="AY226" s="23"/>
    </row>
    <row r="227" spans="1:232" ht="60" hidden="1">
      <c r="B227" s="25"/>
      <c r="C227" s="26" t="s">
        <v>9</v>
      </c>
      <c r="D227" s="26" t="s">
        <v>10</v>
      </c>
      <c r="E227" s="26" t="s">
        <v>11</v>
      </c>
      <c r="F227" s="26" t="s">
        <v>9</v>
      </c>
      <c r="G227" s="26" t="s">
        <v>10</v>
      </c>
      <c r="H227" s="26" t="s">
        <v>11</v>
      </c>
      <c r="I227" s="27"/>
      <c r="K227" s="28" t="s">
        <v>12</v>
      </c>
      <c r="L227" s="28" t="s">
        <v>13</v>
      </c>
      <c r="M227" s="28" t="s">
        <v>14</v>
      </c>
      <c r="N227" s="28" t="s">
        <v>15</v>
      </c>
      <c r="O227" s="28" t="s">
        <v>16</v>
      </c>
      <c r="P227" s="28" t="s">
        <v>17</v>
      </c>
      <c r="Q227" s="28" t="s">
        <v>18</v>
      </c>
      <c r="R227" s="28" t="s">
        <v>19</v>
      </c>
      <c r="S227" s="98" t="s">
        <v>3</v>
      </c>
      <c r="T227" s="28" t="s">
        <v>20</v>
      </c>
      <c r="U227" s="28" t="s">
        <v>21</v>
      </c>
      <c r="V227" s="28" t="s">
        <v>22</v>
      </c>
      <c r="W227" s="28" t="s">
        <v>22</v>
      </c>
      <c r="X227" s="29"/>
      <c r="Y227" s="30"/>
      <c r="Z227" s="98" t="s">
        <v>23</v>
      </c>
      <c r="AA227" s="28" t="s">
        <v>24</v>
      </c>
      <c r="AB227" s="98" t="s">
        <v>25</v>
      </c>
      <c r="AC227" s="98" t="s">
        <v>26</v>
      </c>
      <c r="AD227" s="98" t="s">
        <v>27</v>
      </c>
      <c r="AE227" s="28" t="s">
        <v>28</v>
      </c>
      <c r="AF227" s="28" t="s">
        <v>29</v>
      </c>
      <c r="AG227" s="99" t="s">
        <v>30</v>
      </c>
      <c r="AH227" s="99" t="s">
        <v>31</v>
      </c>
      <c r="AI227" s="98" t="s">
        <v>32</v>
      </c>
      <c r="AJ227" s="28" t="s">
        <v>33</v>
      </c>
      <c r="AK227" s="28" t="s">
        <v>34</v>
      </c>
      <c r="AL227" s="28" t="s">
        <v>35</v>
      </c>
      <c r="AM227" s="98" t="s">
        <v>36</v>
      </c>
      <c r="AN227" s="98" t="s">
        <v>37</v>
      </c>
      <c r="AO227" s="28" t="s">
        <v>38</v>
      </c>
      <c r="AP227" s="28" t="s">
        <v>39</v>
      </c>
      <c r="AQ227" s="98" t="s">
        <v>3</v>
      </c>
      <c r="AR227" s="28" t="s">
        <v>40</v>
      </c>
      <c r="AS227" s="28" t="s">
        <v>41</v>
      </c>
      <c r="AT227" s="28" t="s">
        <v>22</v>
      </c>
      <c r="AU227" s="28" t="s">
        <v>22</v>
      </c>
      <c r="AV227" s="29"/>
      <c r="AX227" s="31" t="s">
        <v>42</v>
      </c>
      <c r="AY227" s="31" t="s">
        <v>25</v>
      </c>
    </row>
    <row r="228" spans="1:232" hidden="1">
      <c r="B228" s="32" t="s">
        <v>50</v>
      </c>
      <c r="C228" s="33"/>
      <c r="D228" s="34">
        <f>E228-C228</f>
        <v>0</v>
      </c>
      <c r="E228" s="35"/>
      <c r="F228" s="33"/>
      <c r="G228" s="34">
        <f>H228-F228</f>
        <v>0</v>
      </c>
      <c r="H228" s="35"/>
      <c r="I228" s="36"/>
      <c r="K228" s="40" t="e">
        <f>(C228/E228)/(F228/H228)</f>
        <v>#DIV/0!</v>
      </c>
      <c r="L228" s="100" t="e">
        <f t="shared" ref="L228:L234" si="308">(D228/(C228*E228)+(G228/(F228*H228)))</f>
        <v>#DIV/0!</v>
      </c>
      <c r="M228" s="101" t="e">
        <f>1/L228</f>
        <v>#DIV/0!</v>
      </c>
      <c r="N228" s="102" t="e">
        <f>LN(K228)</f>
        <v>#DIV/0!</v>
      </c>
      <c r="O228" s="102" t="e">
        <f>M228*N228</f>
        <v>#DIV/0!</v>
      </c>
      <c r="P228" s="102" t="e">
        <f>LN(K228)</f>
        <v>#DIV/0!</v>
      </c>
      <c r="Q228" s="121" t="e">
        <f>K228</f>
        <v>#DIV/0!</v>
      </c>
      <c r="R228" s="102" t="e">
        <f>SQRT(1/M228)</f>
        <v>#DIV/0!</v>
      </c>
      <c r="S228" s="37">
        <f>$H$2</f>
        <v>1.9599639845400536</v>
      </c>
      <c r="T228" s="38" t="e">
        <f>P228-(R228*S228)</f>
        <v>#DIV/0!</v>
      </c>
      <c r="U228" s="38" t="e">
        <f>P228+(R228*S228)</f>
        <v>#DIV/0!</v>
      </c>
      <c r="V228" s="39" t="e">
        <f>EXP(T228)</f>
        <v>#DIV/0!</v>
      </c>
      <c r="W228" s="40" t="e">
        <f>EXP(U228)</f>
        <v>#DIV/0!</v>
      </c>
      <c r="X228" s="41"/>
      <c r="Z228" s="104" t="e">
        <f>(N228-P235)^2</f>
        <v>#DIV/0!</v>
      </c>
      <c r="AA228" s="40" t="e">
        <f>M228*Z228</f>
        <v>#DIV/0!</v>
      </c>
      <c r="AB228" s="105">
        <v>1</v>
      </c>
      <c r="AC228" s="106"/>
      <c r="AD228" s="106"/>
      <c r="AE228" s="101" t="e">
        <f>M228^2</f>
        <v>#DIV/0!</v>
      </c>
      <c r="AF228" s="107"/>
      <c r="AG228" s="108" t="e">
        <f>AG235</f>
        <v>#DIV/0!</v>
      </c>
      <c r="AH228" s="108" t="e">
        <f>AH235</f>
        <v>#DIV/0!</v>
      </c>
      <c r="AI228" s="40" t="e">
        <f>1/M228</f>
        <v>#DIV/0!</v>
      </c>
      <c r="AJ228" s="109" t="e">
        <f>1/(AH228+AI228)</f>
        <v>#DIV/0!</v>
      </c>
      <c r="AK228" s="110" t="e">
        <f>AJ228/AJ235</f>
        <v>#DIV/0!</v>
      </c>
      <c r="AL228" s="42" t="e">
        <f>AJ228*N228</f>
        <v>#DIV/0!</v>
      </c>
      <c r="AM228" s="42" t="e">
        <f>AL228/AJ228</f>
        <v>#DIV/0!</v>
      </c>
      <c r="AN228" s="40" t="e">
        <f>EXP(AM228)</f>
        <v>#DIV/0!</v>
      </c>
      <c r="AO228" s="43" t="e">
        <f>1/AJ228</f>
        <v>#DIV/0!</v>
      </c>
      <c r="AP228" s="40" t="e">
        <f>SQRT(AO228)</f>
        <v>#DIV/0!</v>
      </c>
      <c r="AQ228" s="37">
        <f>$H$2</f>
        <v>1.9599639845400536</v>
      </c>
      <c r="AR228" s="38" t="e">
        <f>AM228-(AQ228*AP228)</f>
        <v>#DIV/0!</v>
      </c>
      <c r="AS228" s="38" t="e">
        <f>AM228+(1.96*AP228)</f>
        <v>#DIV/0!</v>
      </c>
      <c r="AT228" s="44" t="e">
        <f>EXP(AR228)</f>
        <v>#DIV/0!</v>
      </c>
      <c r="AU228" s="44" t="e">
        <f>EXP(AS228)</f>
        <v>#DIV/0!</v>
      </c>
      <c r="AV228" s="27"/>
      <c r="AX228" s="45"/>
      <c r="AY228" s="45">
        <v>1</v>
      </c>
    </row>
    <row r="229" spans="1:232" hidden="1">
      <c r="B229" s="32" t="s">
        <v>51</v>
      </c>
      <c r="C229" s="33"/>
      <c r="D229" s="34">
        <f t="shared" ref="D229:D234" si="309">E229-C229</f>
        <v>0</v>
      </c>
      <c r="E229" s="35"/>
      <c r="F229" s="33"/>
      <c r="G229" s="34">
        <f t="shared" ref="G229:G234" si="310">H229-F229</f>
        <v>0</v>
      </c>
      <c r="H229" s="35"/>
      <c r="I229" s="36"/>
      <c r="K229" s="40" t="e">
        <f t="shared" ref="K229:K234" si="311">(C229/E229)/(F229/H229)</f>
        <v>#DIV/0!</v>
      </c>
      <c r="L229" s="100" t="e">
        <f t="shared" si="308"/>
        <v>#DIV/0!</v>
      </c>
      <c r="M229" s="101" t="e">
        <f t="shared" ref="M229:M234" si="312">1/L229</f>
        <v>#DIV/0!</v>
      </c>
      <c r="N229" s="102" t="e">
        <f t="shared" ref="N229:N234" si="313">LN(K229)</f>
        <v>#DIV/0!</v>
      </c>
      <c r="O229" s="102" t="e">
        <f t="shared" ref="O229:O234" si="314">M229*N229</f>
        <v>#DIV/0!</v>
      </c>
      <c r="P229" s="102" t="e">
        <f t="shared" ref="P229:P234" si="315">LN(K229)</f>
        <v>#DIV/0!</v>
      </c>
      <c r="Q229" s="121" t="e">
        <f t="shared" ref="Q229:Q234" si="316">K229</f>
        <v>#DIV/0!</v>
      </c>
      <c r="R229" s="102" t="e">
        <f t="shared" ref="R229:R234" si="317">SQRT(1/M229)</f>
        <v>#DIV/0!</v>
      </c>
      <c r="S229" s="37">
        <f t="shared" ref="S229:S235" si="318">$H$2</f>
        <v>1.9599639845400536</v>
      </c>
      <c r="T229" s="38" t="e">
        <f t="shared" ref="T229:T234" si="319">P229-(R229*S229)</f>
        <v>#DIV/0!</v>
      </c>
      <c r="U229" s="38" t="e">
        <f t="shared" ref="U229:U234" si="320">P229+(R229*S229)</f>
        <v>#DIV/0!</v>
      </c>
      <c r="V229" s="39" t="e">
        <f t="shared" ref="V229:W234" si="321">EXP(T229)</f>
        <v>#DIV/0!</v>
      </c>
      <c r="W229" s="40" t="e">
        <f t="shared" si="321"/>
        <v>#DIV/0!</v>
      </c>
      <c r="X229" s="41"/>
      <c r="Z229" s="104" t="e">
        <f>(N229-P235)^2</f>
        <v>#DIV/0!</v>
      </c>
      <c r="AA229" s="40" t="e">
        <f t="shared" ref="AA229:AA234" si="322">M229*Z229</f>
        <v>#DIV/0!</v>
      </c>
      <c r="AB229" s="105">
        <v>1</v>
      </c>
      <c r="AC229" s="106"/>
      <c r="AD229" s="106"/>
      <c r="AE229" s="101" t="e">
        <f t="shared" ref="AE229:AE234" si="323">M229^2</f>
        <v>#DIV/0!</v>
      </c>
      <c r="AF229" s="107"/>
      <c r="AG229" s="108" t="e">
        <f>AG235</f>
        <v>#DIV/0!</v>
      </c>
      <c r="AH229" s="108" t="e">
        <f>AH235</f>
        <v>#DIV/0!</v>
      </c>
      <c r="AI229" s="40" t="e">
        <f t="shared" ref="AI229:AI234" si="324">1/M229</f>
        <v>#DIV/0!</v>
      </c>
      <c r="AJ229" s="109" t="e">
        <f t="shared" ref="AJ229:AJ234" si="325">1/(AH229+AI229)</f>
        <v>#DIV/0!</v>
      </c>
      <c r="AK229" s="110" t="e">
        <f>AJ229/AJ235</f>
        <v>#DIV/0!</v>
      </c>
      <c r="AL229" s="42" t="e">
        <f t="shared" ref="AL229:AL234" si="326">AJ229*N229</f>
        <v>#DIV/0!</v>
      </c>
      <c r="AM229" s="42" t="e">
        <f t="shared" ref="AM229:AM234" si="327">AL229/AJ229</f>
        <v>#DIV/0!</v>
      </c>
      <c r="AN229" s="40" t="e">
        <f t="shared" ref="AN229:AN234" si="328">EXP(AM229)</f>
        <v>#DIV/0!</v>
      </c>
      <c r="AO229" s="43" t="e">
        <f t="shared" ref="AO229:AO234" si="329">1/AJ229</f>
        <v>#DIV/0!</v>
      </c>
      <c r="AP229" s="40" t="e">
        <f t="shared" ref="AP229:AP234" si="330">SQRT(AO229)</f>
        <v>#DIV/0!</v>
      </c>
      <c r="AQ229" s="37">
        <f t="shared" ref="AQ229:AQ235" si="331">$H$2</f>
        <v>1.9599639845400536</v>
      </c>
      <c r="AR229" s="38" t="e">
        <f t="shared" ref="AR229:AR234" si="332">AM229-(AQ229*AP229)</f>
        <v>#DIV/0!</v>
      </c>
      <c r="AS229" s="38" t="e">
        <f t="shared" ref="AS229:AS234" si="333">AM229+(1.96*AP229)</f>
        <v>#DIV/0!</v>
      </c>
      <c r="AT229" s="44" t="e">
        <f t="shared" ref="AT229:AU234" si="334">EXP(AR229)</f>
        <v>#DIV/0!</v>
      </c>
      <c r="AU229" s="44" t="e">
        <f t="shared" si="334"/>
        <v>#DIV/0!</v>
      </c>
      <c r="AV229" s="27"/>
      <c r="AX229" s="45"/>
      <c r="AY229" s="45">
        <v>1</v>
      </c>
    </row>
    <row r="230" spans="1:232" hidden="1">
      <c r="B230" s="32" t="s">
        <v>52</v>
      </c>
      <c r="C230" s="33"/>
      <c r="D230" s="34">
        <f t="shared" si="309"/>
        <v>0</v>
      </c>
      <c r="E230" s="35"/>
      <c r="F230" s="33"/>
      <c r="G230" s="34">
        <f t="shared" si="310"/>
        <v>0</v>
      </c>
      <c r="H230" s="35"/>
      <c r="I230" s="36"/>
      <c r="K230" s="40" t="e">
        <f t="shared" si="311"/>
        <v>#DIV/0!</v>
      </c>
      <c r="L230" s="100" t="e">
        <f t="shared" si="308"/>
        <v>#DIV/0!</v>
      </c>
      <c r="M230" s="101" t="e">
        <f t="shared" si="312"/>
        <v>#DIV/0!</v>
      </c>
      <c r="N230" s="102" t="e">
        <f t="shared" si="313"/>
        <v>#DIV/0!</v>
      </c>
      <c r="O230" s="102" t="e">
        <f t="shared" si="314"/>
        <v>#DIV/0!</v>
      </c>
      <c r="P230" s="102" t="e">
        <f t="shared" si="315"/>
        <v>#DIV/0!</v>
      </c>
      <c r="Q230" s="121" t="e">
        <f t="shared" si="316"/>
        <v>#DIV/0!</v>
      </c>
      <c r="R230" s="102" t="e">
        <f t="shared" si="317"/>
        <v>#DIV/0!</v>
      </c>
      <c r="S230" s="37">
        <f t="shared" si="318"/>
        <v>1.9599639845400536</v>
      </c>
      <c r="T230" s="38" t="e">
        <f t="shared" si="319"/>
        <v>#DIV/0!</v>
      </c>
      <c r="U230" s="38" t="e">
        <f t="shared" si="320"/>
        <v>#DIV/0!</v>
      </c>
      <c r="V230" s="39" t="e">
        <f t="shared" si="321"/>
        <v>#DIV/0!</v>
      </c>
      <c r="W230" s="40" t="e">
        <f t="shared" si="321"/>
        <v>#DIV/0!</v>
      </c>
      <c r="X230" s="41"/>
      <c r="Z230" s="104" t="e">
        <f>(N230-P235)^2</f>
        <v>#DIV/0!</v>
      </c>
      <c r="AA230" s="40" t="e">
        <f t="shared" si="322"/>
        <v>#DIV/0!</v>
      </c>
      <c r="AB230" s="105">
        <v>1</v>
      </c>
      <c r="AC230" s="106"/>
      <c r="AD230" s="106"/>
      <c r="AE230" s="101" t="e">
        <f t="shared" si="323"/>
        <v>#DIV/0!</v>
      </c>
      <c r="AF230" s="107"/>
      <c r="AG230" s="108" t="e">
        <f>AG235</f>
        <v>#DIV/0!</v>
      </c>
      <c r="AH230" s="108" t="e">
        <f>AH235</f>
        <v>#DIV/0!</v>
      </c>
      <c r="AI230" s="40" t="e">
        <f t="shared" si="324"/>
        <v>#DIV/0!</v>
      </c>
      <c r="AJ230" s="109" t="e">
        <f t="shared" si="325"/>
        <v>#DIV/0!</v>
      </c>
      <c r="AK230" s="110" t="e">
        <f>AJ230/AJ235</f>
        <v>#DIV/0!</v>
      </c>
      <c r="AL230" s="42" t="e">
        <f t="shared" si="326"/>
        <v>#DIV/0!</v>
      </c>
      <c r="AM230" s="42" t="e">
        <f t="shared" si="327"/>
        <v>#DIV/0!</v>
      </c>
      <c r="AN230" s="40" t="e">
        <f t="shared" si="328"/>
        <v>#DIV/0!</v>
      </c>
      <c r="AO230" s="43" t="e">
        <f t="shared" si="329"/>
        <v>#DIV/0!</v>
      </c>
      <c r="AP230" s="40" t="e">
        <f t="shared" si="330"/>
        <v>#DIV/0!</v>
      </c>
      <c r="AQ230" s="37">
        <f t="shared" si="331"/>
        <v>1.9599639845400536</v>
      </c>
      <c r="AR230" s="38" t="e">
        <f t="shared" si="332"/>
        <v>#DIV/0!</v>
      </c>
      <c r="AS230" s="38" t="e">
        <f t="shared" si="333"/>
        <v>#DIV/0!</v>
      </c>
      <c r="AT230" s="44" t="e">
        <f t="shared" si="334"/>
        <v>#DIV/0!</v>
      </c>
      <c r="AU230" s="44" t="e">
        <f t="shared" si="334"/>
        <v>#DIV/0!</v>
      </c>
      <c r="AV230" s="27"/>
      <c r="AX230" s="45"/>
      <c r="AY230" s="45">
        <v>1</v>
      </c>
    </row>
    <row r="231" spans="1:232" hidden="1">
      <c r="B231" s="32" t="s">
        <v>53</v>
      </c>
      <c r="C231" s="33"/>
      <c r="D231" s="34">
        <f t="shared" si="309"/>
        <v>0</v>
      </c>
      <c r="E231" s="35"/>
      <c r="F231" s="33"/>
      <c r="G231" s="34">
        <f t="shared" si="310"/>
        <v>0</v>
      </c>
      <c r="H231" s="35"/>
      <c r="I231" s="36"/>
      <c r="K231" s="40" t="e">
        <f t="shared" si="311"/>
        <v>#DIV/0!</v>
      </c>
      <c r="L231" s="100" t="e">
        <f t="shared" si="308"/>
        <v>#DIV/0!</v>
      </c>
      <c r="M231" s="101" t="e">
        <f t="shared" si="312"/>
        <v>#DIV/0!</v>
      </c>
      <c r="N231" s="102" t="e">
        <f t="shared" si="313"/>
        <v>#DIV/0!</v>
      </c>
      <c r="O231" s="102" t="e">
        <f t="shared" si="314"/>
        <v>#DIV/0!</v>
      </c>
      <c r="P231" s="102" t="e">
        <f t="shared" si="315"/>
        <v>#DIV/0!</v>
      </c>
      <c r="Q231" s="121" t="e">
        <f t="shared" si="316"/>
        <v>#DIV/0!</v>
      </c>
      <c r="R231" s="102" t="e">
        <f t="shared" si="317"/>
        <v>#DIV/0!</v>
      </c>
      <c r="S231" s="37">
        <f t="shared" si="318"/>
        <v>1.9599639845400536</v>
      </c>
      <c r="T231" s="38" t="e">
        <f t="shared" si="319"/>
        <v>#DIV/0!</v>
      </c>
      <c r="U231" s="38" t="e">
        <f t="shared" si="320"/>
        <v>#DIV/0!</v>
      </c>
      <c r="V231" s="39" t="e">
        <f t="shared" si="321"/>
        <v>#DIV/0!</v>
      </c>
      <c r="W231" s="40" t="e">
        <f t="shared" si="321"/>
        <v>#DIV/0!</v>
      </c>
      <c r="X231" s="41"/>
      <c r="Z231" s="104" t="e">
        <f>(N231-P235)^2</f>
        <v>#DIV/0!</v>
      </c>
      <c r="AA231" s="40" t="e">
        <f t="shared" si="322"/>
        <v>#DIV/0!</v>
      </c>
      <c r="AB231" s="105">
        <v>1</v>
      </c>
      <c r="AC231" s="106"/>
      <c r="AD231" s="106"/>
      <c r="AE231" s="101" t="e">
        <f t="shared" si="323"/>
        <v>#DIV/0!</v>
      </c>
      <c r="AF231" s="107"/>
      <c r="AG231" s="108" t="e">
        <f>AG235</f>
        <v>#DIV/0!</v>
      </c>
      <c r="AH231" s="108" t="e">
        <f>AH235</f>
        <v>#DIV/0!</v>
      </c>
      <c r="AI231" s="40" t="e">
        <f t="shared" si="324"/>
        <v>#DIV/0!</v>
      </c>
      <c r="AJ231" s="109" t="e">
        <f t="shared" si="325"/>
        <v>#DIV/0!</v>
      </c>
      <c r="AK231" s="110" t="e">
        <f>AJ231/AJ235</f>
        <v>#DIV/0!</v>
      </c>
      <c r="AL231" s="42" t="e">
        <f t="shared" si="326"/>
        <v>#DIV/0!</v>
      </c>
      <c r="AM231" s="42" t="e">
        <f t="shared" si="327"/>
        <v>#DIV/0!</v>
      </c>
      <c r="AN231" s="40" t="e">
        <f t="shared" si="328"/>
        <v>#DIV/0!</v>
      </c>
      <c r="AO231" s="43" t="e">
        <f t="shared" si="329"/>
        <v>#DIV/0!</v>
      </c>
      <c r="AP231" s="40" t="e">
        <f t="shared" si="330"/>
        <v>#DIV/0!</v>
      </c>
      <c r="AQ231" s="37">
        <f t="shared" si="331"/>
        <v>1.9599639845400536</v>
      </c>
      <c r="AR231" s="38" t="e">
        <f t="shared" si="332"/>
        <v>#DIV/0!</v>
      </c>
      <c r="AS231" s="38" t="e">
        <f t="shared" si="333"/>
        <v>#DIV/0!</v>
      </c>
      <c r="AT231" s="44" t="e">
        <f t="shared" si="334"/>
        <v>#DIV/0!</v>
      </c>
      <c r="AU231" s="44" t="e">
        <f t="shared" si="334"/>
        <v>#DIV/0!</v>
      </c>
      <c r="AV231" s="27"/>
      <c r="AX231" s="45"/>
      <c r="AY231" s="45">
        <v>1</v>
      </c>
    </row>
    <row r="232" spans="1:232" hidden="1">
      <c r="B232" s="32" t="s">
        <v>54</v>
      </c>
      <c r="C232" s="33"/>
      <c r="D232" s="34">
        <f t="shared" si="309"/>
        <v>0</v>
      </c>
      <c r="E232" s="35"/>
      <c r="F232" s="33"/>
      <c r="G232" s="34">
        <f t="shared" si="310"/>
        <v>0</v>
      </c>
      <c r="H232" s="35"/>
      <c r="I232" s="36"/>
      <c r="K232" s="40" t="e">
        <f t="shared" si="311"/>
        <v>#DIV/0!</v>
      </c>
      <c r="L232" s="100" t="e">
        <f t="shared" si="308"/>
        <v>#DIV/0!</v>
      </c>
      <c r="M232" s="101" t="e">
        <f t="shared" si="312"/>
        <v>#DIV/0!</v>
      </c>
      <c r="N232" s="102" t="e">
        <f t="shared" si="313"/>
        <v>#DIV/0!</v>
      </c>
      <c r="O232" s="102" t="e">
        <f t="shared" si="314"/>
        <v>#DIV/0!</v>
      </c>
      <c r="P232" s="102" t="e">
        <f t="shared" si="315"/>
        <v>#DIV/0!</v>
      </c>
      <c r="Q232" s="121" t="e">
        <f t="shared" si="316"/>
        <v>#DIV/0!</v>
      </c>
      <c r="R232" s="102" t="e">
        <f t="shared" si="317"/>
        <v>#DIV/0!</v>
      </c>
      <c r="S232" s="37">
        <f t="shared" si="318"/>
        <v>1.9599639845400536</v>
      </c>
      <c r="T232" s="38" t="e">
        <f t="shared" si="319"/>
        <v>#DIV/0!</v>
      </c>
      <c r="U232" s="38" t="e">
        <f t="shared" si="320"/>
        <v>#DIV/0!</v>
      </c>
      <c r="V232" s="39" t="e">
        <f t="shared" si="321"/>
        <v>#DIV/0!</v>
      </c>
      <c r="W232" s="40" t="e">
        <f t="shared" si="321"/>
        <v>#DIV/0!</v>
      </c>
      <c r="X232" s="41"/>
      <c r="Z232" s="104" t="e">
        <f>(N232-P235)^2</f>
        <v>#DIV/0!</v>
      </c>
      <c r="AA232" s="40" t="e">
        <f t="shared" si="322"/>
        <v>#DIV/0!</v>
      </c>
      <c r="AB232" s="105">
        <v>1</v>
      </c>
      <c r="AC232" s="106"/>
      <c r="AD232" s="106"/>
      <c r="AE232" s="101" t="e">
        <f t="shared" si="323"/>
        <v>#DIV/0!</v>
      </c>
      <c r="AF232" s="107"/>
      <c r="AG232" s="108" t="e">
        <f>AG235</f>
        <v>#DIV/0!</v>
      </c>
      <c r="AH232" s="108" t="e">
        <f>AH235</f>
        <v>#DIV/0!</v>
      </c>
      <c r="AI232" s="40" t="e">
        <f t="shared" si="324"/>
        <v>#DIV/0!</v>
      </c>
      <c r="AJ232" s="109" t="e">
        <f t="shared" si="325"/>
        <v>#DIV/0!</v>
      </c>
      <c r="AK232" s="110" t="e">
        <f>AJ232/AJ235</f>
        <v>#DIV/0!</v>
      </c>
      <c r="AL232" s="42" t="e">
        <f t="shared" si="326"/>
        <v>#DIV/0!</v>
      </c>
      <c r="AM232" s="42" t="e">
        <f t="shared" si="327"/>
        <v>#DIV/0!</v>
      </c>
      <c r="AN232" s="40" t="e">
        <f t="shared" si="328"/>
        <v>#DIV/0!</v>
      </c>
      <c r="AO232" s="43" t="e">
        <f t="shared" si="329"/>
        <v>#DIV/0!</v>
      </c>
      <c r="AP232" s="40" t="e">
        <f t="shared" si="330"/>
        <v>#DIV/0!</v>
      </c>
      <c r="AQ232" s="37">
        <f t="shared" si="331"/>
        <v>1.9599639845400536</v>
      </c>
      <c r="AR232" s="38" t="e">
        <f t="shared" si="332"/>
        <v>#DIV/0!</v>
      </c>
      <c r="AS232" s="38" t="e">
        <f t="shared" si="333"/>
        <v>#DIV/0!</v>
      </c>
      <c r="AT232" s="44" t="e">
        <f t="shared" si="334"/>
        <v>#DIV/0!</v>
      </c>
      <c r="AU232" s="44" t="e">
        <f t="shared" si="334"/>
        <v>#DIV/0!</v>
      </c>
      <c r="AV232" s="27"/>
      <c r="AX232" s="45"/>
      <c r="AY232" s="45">
        <v>1</v>
      </c>
    </row>
    <row r="233" spans="1:232" hidden="1">
      <c r="B233" s="32" t="s">
        <v>55</v>
      </c>
      <c r="C233" s="33"/>
      <c r="D233" s="34">
        <f t="shared" si="309"/>
        <v>0</v>
      </c>
      <c r="E233" s="35"/>
      <c r="F233" s="33"/>
      <c r="G233" s="34">
        <f t="shared" si="310"/>
        <v>0</v>
      </c>
      <c r="H233" s="35"/>
      <c r="I233" s="36"/>
      <c r="K233" s="40" t="e">
        <f t="shared" si="311"/>
        <v>#DIV/0!</v>
      </c>
      <c r="L233" s="100" t="e">
        <f t="shared" si="308"/>
        <v>#DIV/0!</v>
      </c>
      <c r="M233" s="101" t="e">
        <f t="shared" si="312"/>
        <v>#DIV/0!</v>
      </c>
      <c r="N233" s="102" t="e">
        <f t="shared" si="313"/>
        <v>#DIV/0!</v>
      </c>
      <c r="O233" s="102" t="e">
        <f t="shared" si="314"/>
        <v>#DIV/0!</v>
      </c>
      <c r="P233" s="102" t="e">
        <f t="shared" si="315"/>
        <v>#DIV/0!</v>
      </c>
      <c r="Q233" s="121" t="e">
        <f t="shared" si="316"/>
        <v>#DIV/0!</v>
      </c>
      <c r="R233" s="102" t="e">
        <f t="shared" si="317"/>
        <v>#DIV/0!</v>
      </c>
      <c r="S233" s="37">
        <f t="shared" si="318"/>
        <v>1.9599639845400536</v>
      </c>
      <c r="T233" s="38" t="e">
        <f t="shared" si="319"/>
        <v>#DIV/0!</v>
      </c>
      <c r="U233" s="38" t="e">
        <f t="shared" si="320"/>
        <v>#DIV/0!</v>
      </c>
      <c r="V233" s="39" t="e">
        <f t="shared" si="321"/>
        <v>#DIV/0!</v>
      </c>
      <c r="W233" s="40" t="e">
        <f t="shared" si="321"/>
        <v>#DIV/0!</v>
      </c>
      <c r="X233" s="41"/>
      <c r="Z233" s="104" t="e">
        <f>(N233-P235)^2</f>
        <v>#DIV/0!</v>
      </c>
      <c r="AA233" s="40" t="e">
        <f t="shared" si="322"/>
        <v>#DIV/0!</v>
      </c>
      <c r="AB233" s="105">
        <v>1</v>
      </c>
      <c r="AC233" s="106"/>
      <c r="AD233" s="106"/>
      <c r="AE233" s="101" t="e">
        <f t="shared" si="323"/>
        <v>#DIV/0!</v>
      </c>
      <c r="AF233" s="107"/>
      <c r="AG233" s="108" t="e">
        <f>AG235</f>
        <v>#DIV/0!</v>
      </c>
      <c r="AH233" s="108" t="e">
        <f>AH235</f>
        <v>#DIV/0!</v>
      </c>
      <c r="AI233" s="40" t="e">
        <f t="shared" si="324"/>
        <v>#DIV/0!</v>
      </c>
      <c r="AJ233" s="109" t="e">
        <f t="shared" si="325"/>
        <v>#DIV/0!</v>
      </c>
      <c r="AK233" s="110" t="e">
        <f>AJ233/AJ235</f>
        <v>#DIV/0!</v>
      </c>
      <c r="AL233" s="42" t="e">
        <f t="shared" si="326"/>
        <v>#DIV/0!</v>
      </c>
      <c r="AM233" s="42" t="e">
        <f t="shared" si="327"/>
        <v>#DIV/0!</v>
      </c>
      <c r="AN233" s="40" t="e">
        <f t="shared" si="328"/>
        <v>#DIV/0!</v>
      </c>
      <c r="AO233" s="43" t="e">
        <f t="shared" si="329"/>
        <v>#DIV/0!</v>
      </c>
      <c r="AP233" s="40" t="e">
        <f t="shared" si="330"/>
        <v>#DIV/0!</v>
      </c>
      <c r="AQ233" s="37">
        <f t="shared" si="331"/>
        <v>1.9599639845400536</v>
      </c>
      <c r="AR233" s="38" t="e">
        <f t="shared" si="332"/>
        <v>#DIV/0!</v>
      </c>
      <c r="AS233" s="38" t="e">
        <f t="shared" si="333"/>
        <v>#DIV/0!</v>
      </c>
      <c r="AT233" s="44" t="e">
        <f t="shared" si="334"/>
        <v>#DIV/0!</v>
      </c>
      <c r="AU233" s="44" t="e">
        <f t="shared" si="334"/>
        <v>#DIV/0!</v>
      </c>
      <c r="AV233" s="27"/>
      <c r="AX233" s="45"/>
      <c r="AY233" s="45">
        <v>1</v>
      </c>
    </row>
    <row r="234" spans="1:232" hidden="1">
      <c r="B234" s="32" t="s">
        <v>56</v>
      </c>
      <c r="C234" s="33"/>
      <c r="D234" s="34">
        <f t="shared" si="309"/>
        <v>0</v>
      </c>
      <c r="E234" s="35"/>
      <c r="F234" s="33"/>
      <c r="G234" s="34">
        <f t="shared" si="310"/>
        <v>0</v>
      </c>
      <c r="H234" s="35"/>
      <c r="I234" s="36"/>
      <c r="K234" s="40" t="e">
        <f t="shared" si="311"/>
        <v>#DIV/0!</v>
      </c>
      <c r="L234" s="100" t="e">
        <f t="shared" si="308"/>
        <v>#DIV/0!</v>
      </c>
      <c r="M234" s="101" t="e">
        <f t="shared" si="312"/>
        <v>#DIV/0!</v>
      </c>
      <c r="N234" s="102" t="e">
        <f t="shared" si="313"/>
        <v>#DIV/0!</v>
      </c>
      <c r="O234" s="102" t="e">
        <f t="shared" si="314"/>
        <v>#DIV/0!</v>
      </c>
      <c r="P234" s="102" t="e">
        <f t="shared" si="315"/>
        <v>#DIV/0!</v>
      </c>
      <c r="Q234" s="121" t="e">
        <f t="shared" si="316"/>
        <v>#DIV/0!</v>
      </c>
      <c r="R234" s="102" t="e">
        <f t="shared" si="317"/>
        <v>#DIV/0!</v>
      </c>
      <c r="S234" s="37">
        <f t="shared" si="318"/>
        <v>1.9599639845400536</v>
      </c>
      <c r="T234" s="38" t="e">
        <f t="shared" si="319"/>
        <v>#DIV/0!</v>
      </c>
      <c r="U234" s="38" t="e">
        <f t="shared" si="320"/>
        <v>#DIV/0!</v>
      </c>
      <c r="V234" s="39" t="e">
        <f t="shared" si="321"/>
        <v>#DIV/0!</v>
      </c>
      <c r="W234" s="40" t="e">
        <f t="shared" si="321"/>
        <v>#DIV/0!</v>
      </c>
      <c r="X234" s="41"/>
      <c r="Z234" s="104" t="e">
        <f>(N234-P235)^2</f>
        <v>#DIV/0!</v>
      </c>
      <c r="AA234" s="40" t="e">
        <f t="shared" si="322"/>
        <v>#DIV/0!</v>
      </c>
      <c r="AB234" s="105">
        <v>1</v>
      </c>
      <c r="AC234" s="106"/>
      <c r="AD234" s="106"/>
      <c r="AE234" s="101" t="e">
        <f t="shared" si="323"/>
        <v>#DIV/0!</v>
      </c>
      <c r="AF234" s="107"/>
      <c r="AG234" s="108" t="e">
        <f>AG235</f>
        <v>#DIV/0!</v>
      </c>
      <c r="AH234" s="108" t="e">
        <f>AH235</f>
        <v>#DIV/0!</v>
      </c>
      <c r="AI234" s="40" t="e">
        <f t="shared" si="324"/>
        <v>#DIV/0!</v>
      </c>
      <c r="AJ234" s="109" t="e">
        <f t="shared" si="325"/>
        <v>#DIV/0!</v>
      </c>
      <c r="AK234" s="110" t="e">
        <f>AJ234/AJ235</f>
        <v>#DIV/0!</v>
      </c>
      <c r="AL234" s="42" t="e">
        <f t="shared" si="326"/>
        <v>#DIV/0!</v>
      </c>
      <c r="AM234" s="42" t="e">
        <f t="shared" si="327"/>
        <v>#DIV/0!</v>
      </c>
      <c r="AN234" s="40" t="e">
        <f t="shared" si="328"/>
        <v>#DIV/0!</v>
      </c>
      <c r="AO234" s="43" t="e">
        <f t="shared" si="329"/>
        <v>#DIV/0!</v>
      </c>
      <c r="AP234" s="40" t="e">
        <f t="shared" si="330"/>
        <v>#DIV/0!</v>
      </c>
      <c r="AQ234" s="37">
        <f t="shared" si="331"/>
        <v>1.9599639845400536</v>
      </c>
      <c r="AR234" s="38" t="e">
        <f t="shared" si="332"/>
        <v>#DIV/0!</v>
      </c>
      <c r="AS234" s="38" t="e">
        <f t="shared" si="333"/>
        <v>#DIV/0!</v>
      </c>
      <c r="AT234" s="44" t="e">
        <f t="shared" si="334"/>
        <v>#DIV/0!</v>
      </c>
      <c r="AU234" s="44" t="e">
        <f t="shared" si="334"/>
        <v>#DIV/0!</v>
      </c>
      <c r="AV234" s="27"/>
      <c r="AX234" s="45"/>
      <c r="AY234" s="45">
        <v>1</v>
      </c>
    </row>
    <row r="235" spans="1:232" hidden="1">
      <c r="B235" s="46">
        <f>COUNT(D228:D234)</f>
        <v>7</v>
      </c>
      <c r="C235" s="47">
        <f t="shared" ref="C235:H235" si="335">SUM(C228:C234)</f>
        <v>0</v>
      </c>
      <c r="D235" s="47">
        <f t="shared" si="335"/>
        <v>0</v>
      </c>
      <c r="E235" s="47">
        <f t="shared" si="335"/>
        <v>0</v>
      </c>
      <c r="F235" s="47">
        <f t="shared" si="335"/>
        <v>0</v>
      </c>
      <c r="G235" s="47">
        <f t="shared" si="335"/>
        <v>0</v>
      </c>
      <c r="H235" s="47">
        <f t="shared" si="335"/>
        <v>0</v>
      </c>
      <c r="I235" s="48"/>
      <c r="K235" s="61"/>
      <c r="L235" s="123"/>
      <c r="M235" s="49" t="e">
        <f>SUM(M228:M234)</f>
        <v>#DIV/0!</v>
      </c>
      <c r="N235" s="50"/>
      <c r="O235" s="51" t="e">
        <f>SUM(O228:O234)</f>
        <v>#DIV/0!</v>
      </c>
      <c r="P235" s="52" t="e">
        <f>O235/M235</f>
        <v>#DIV/0!</v>
      </c>
      <c r="Q235" s="51" t="e">
        <f>EXP(P235)</f>
        <v>#DIV/0!</v>
      </c>
      <c r="R235" s="51" t="e">
        <f>SQRT(1/M235)</f>
        <v>#DIV/0!</v>
      </c>
      <c r="S235" s="37">
        <f t="shared" si="318"/>
        <v>1.9599639845400536</v>
      </c>
      <c r="T235" s="53" t="e">
        <f>P235-(R235*S235)</f>
        <v>#DIV/0!</v>
      </c>
      <c r="U235" s="53" t="e">
        <f>P235+(R235*S235)</f>
        <v>#DIV/0!</v>
      </c>
      <c r="V235" s="112" t="e">
        <f>EXP(T235)</f>
        <v>#DIV/0!</v>
      </c>
      <c r="W235" s="61" t="e">
        <f>EXP(U235)</f>
        <v>#DIV/0!</v>
      </c>
      <c r="X235" s="54"/>
      <c r="Y235" s="54"/>
      <c r="Z235" s="55"/>
      <c r="AA235" s="56" t="e">
        <f>SUM(AA228:AA234)</f>
        <v>#DIV/0!</v>
      </c>
      <c r="AB235" s="57">
        <f>SUM(AB228:AB234)</f>
        <v>7</v>
      </c>
      <c r="AC235" s="58" t="e">
        <f>AA235-(AB235-1)</f>
        <v>#DIV/0!</v>
      </c>
      <c r="AD235" s="49" t="e">
        <f>M235</f>
        <v>#DIV/0!</v>
      </c>
      <c r="AE235" s="49" t="e">
        <f>SUM(AE228:AE234)</f>
        <v>#DIV/0!</v>
      </c>
      <c r="AF235" s="59" t="e">
        <f>AE235/AD235</f>
        <v>#DIV/0!</v>
      </c>
      <c r="AG235" s="113" t="e">
        <f>AC235/(AD235-AF235)</f>
        <v>#DIV/0!</v>
      </c>
      <c r="AH235" s="113" t="e">
        <f>IF(AA235&lt;AB235-1,"0",AG235)</f>
        <v>#DIV/0!</v>
      </c>
      <c r="AI235" s="55"/>
      <c r="AJ235" s="49" t="e">
        <f>SUM(AJ228:AJ234)</f>
        <v>#DIV/0!</v>
      </c>
      <c r="AK235" s="114" t="e">
        <f>SUM(AK228:AK234)</f>
        <v>#DIV/0!</v>
      </c>
      <c r="AL235" s="58" t="e">
        <f>SUM(AL228:AL234)</f>
        <v>#DIV/0!</v>
      </c>
      <c r="AM235" s="58" t="e">
        <f>AL235/AJ235</f>
        <v>#DIV/0!</v>
      </c>
      <c r="AN235" s="61" t="e">
        <f>EXP(AM235)</f>
        <v>#DIV/0!</v>
      </c>
      <c r="AO235" s="60" t="e">
        <f>1/AJ235</f>
        <v>#DIV/0!</v>
      </c>
      <c r="AP235" s="61" t="e">
        <f>SQRT(AO235)</f>
        <v>#DIV/0!</v>
      </c>
      <c r="AQ235" s="37">
        <f t="shared" si="331"/>
        <v>1.9599639845400536</v>
      </c>
      <c r="AR235" s="53" t="e">
        <f>AM235-(AQ235*AP235)</f>
        <v>#DIV/0!</v>
      </c>
      <c r="AS235" s="53" t="e">
        <f>AM235+(1.96*AP235)</f>
        <v>#DIV/0!</v>
      </c>
      <c r="AT235" s="124" t="e">
        <f>EXP(AR235)</f>
        <v>#DIV/0!</v>
      </c>
      <c r="AU235" s="124" t="e">
        <f>EXP(AS235)</f>
        <v>#DIV/0!</v>
      </c>
      <c r="AV235" s="88"/>
      <c r="AW235" s="126"/>
      <c r="AX235" s="63" t="e">
        <f>AA235</f>
        <v>#DIV/0!</v>
      </c>
      <c r="AY235" s="46">
        <f>SUM(AY228:AY234)</f>
        <v>7</v>
      </c>
    </row>
    <row r="236" spans="1:232" ht="13.5" hidden="1" thickBot="1">
      <c r="B236" s="16"/>
      <c r="C236" s="64"/>
      <c r="D236" s="64"/>
      <c r="E236" s="64"/>
      <c r="F236" s="64"/>
      <c r="G236" s="64"/>
      <c r="H236" s="64"/>
      <c r="I236" s="65"/>
      <c r="J236" s="18"/>
      <c r="K236" s="18"/>
      <c r="L236" s="18"/>
      <c r="M236" s="18"/>
      <c r="N236" s="18"/>
      <c r="O236" s="18"/>
      <c r="P236" s="18"/>
      <c r="Q236" s="18"/>
      <c r="R236" s="66"/>
      <c r="S236" s="66"/>
      <c r="T236" s="66"/>
      <c r="U236" s="66"/>
      <c r="V236" s="66"/>
      <c r="W236" s="66"/>
      <c r="X236" s="66"/>
      <c r="Z236" s="18"/>
      <c r="AA236" s="18"/>
      <c r="AB236" s="67"/>
      <c r="AC236" s="68"/>
      <c r="AD236" s="68"/>
      <c r="AE236" s="68"/>
      <c r="AF236" s="70"/>
      <c r="AG236" s="70"/>
      <c r="AH236" s="70"/>
      <c r="AI236" s="70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71"/>
      <c r="AU236" s="71"/>
      <c r="AV236" s="71"/>
      <c r="AW236" s="18"/>
      <c r="AX236" s="72" t="s">
        <v>43</v>
      </c>
      <c r="AY236" s="18"/>
    </row>
    <row r="237" spans="1:232" ht="26.5" hidden="1" thickBot="1">
      <c r="B237" s="10"/>
      <c r="C237" s="73"/>
      <c r="D237" s="73"/>
      <c r="E237" s="73"/>
      <c r="F237" s="73"/>
      <c r="G237" s="73"/>
      <c r="H237" s="73"/>
      <c r="I237" s="74"/>
      <c r="J237" s="72"/>
      <c r="K237" s="72"/>
      <c r="L237" s="18"/>
      <c r="M237" s="18"/>
      <c r="N237" s="18"/>
      <c r="O237" s="18"/>
      <c r="P237" s="18"/>
      <c r="Q237" s="18"/>
      <c r="R237" s="75"/>
      <c r="S237" s="75"/>
      <c r="T237" s="75"/>
      <c r="U237" s="75"/>
      <c r="V237" s="75"/>
      <c r="W237" s="75"/>
      <c r="X237" s="75"/>
      <c r="Z237" s="18"/>
      <c r="AA237" s="18"/>
      <c r="AB237" s="18"/>
      <c r="AC237" s="18"/>
      <c r="AD237" s="18"/>
      <c r="AE237" s="18"/>
      <c r="AF237" s="18"/>
      <c r="AG237" s="18"/>
      <c r="AH237" s="18"/>
      <c r="AI237" s="76"/>
      <c r="AJ237" s="77"/>
      <c r="AK237" s="77"/>
      <c r="AL237" s="78"/>
      <c r="AM237" s="79"/>
      <c r="AN237" s="117"/>
      <c r="AO237" s="118" t="s">
        <v>44</v>
      </c>
      <c r="AP237" s="119">
        <f>TINV((1-$H$1),(AB235-2))</f>
        <v>2.570581835636315</v>
      </c>
      <c r="AQ237" s="18"/>
      <c r="AR237" s="80" t="s">
        <v>45</v>
      </c>
      <c r="AS237" s="120">
        <f>$H$1</f>
        <v>0.95</v>
      </c>
      <c r="AT237" s="44" t="e">
        <f>EXP(AM235-AP237*SQRT((1/AD235)+AH235))</f>
        <v>#DIV/0!</v>
      </c>
      <c r="AU237" s="44" t="e">
        <f>EXP(AM235+AP237*SQRT((1/AD235)+AH235))</f>
        <v>#DIV/0!</v>
      </c>
      <c r="AV237" s="27"/>
      <c r="AW237" s="18"/>
      <c r="AX237" s="81" t="e">
        <f>_xlfn.CHISQ.DIST.RT(AX235,AY235-1)</f>
        <v>#DIV/0!</v>
      </c>
      <c r="AY237" s="82" t="e">
        <f>IF(AX237&lt;0.05,"heterogeneidad","homogeneidad")</f>
        <v>#DIV/0!</v>
      </c>
    </row>
    <row r="238" spans="1:232" ht="14.5" hidden="1">
      <c r="A238" s="7"/>
      <c r="B238" s="72"/>
      <c r="C238" s="83"/>
      <c r="D238" s="83"/>
      <c r="E238" s="83"/>
      <c r="F238" s="83"/>
      <c r="G238" s="83"/>
      <c r="H238" s="83"/>
      <c r="I238" s="74"/>
      <c r="J238" s="72"/>
      <c r="K238" s="72"/>
      <c r="L238" s="18"/>
      <c r="M238" s="18"/>
      <c r="N238" s="18"/>
      <c r="O238" s="18"/>
      <c r="P238" s="18"/>
      <c r="Q238" s="18"/>
      <c r="R238" s="75"/>
      <c r="S238" s="75"/>
      <c r="T238" s="75"/>
      <c r="U238" s="75"/>
      <c r="V238" s="75"/>
      <c r="W238" s="75"/>
      <c r="X238" s="75"/>
      <c r="Z238" s="18"/>
      <c r="AA238" s="18"/>
      <c r="AB238" s="18"/>
      <c r="AC238" s="18"/>
      <c r="AD238" s="18"/>
      <c r="AE238" s="18"/>
      <c r="AF238" s="18"/>
      <c r="AG238" s="18"/>
      <c r="AH238" s="18"/>
      <c r="AI238" s="76"/>
      <c r="AJ238" s="77"/>
      <c r="AK238" s="77"/>
      <c r="AL238" s="78"/>
      <c r="AM238" s="79"/>
      <c r="AN238" s="84"/>
      <c r="AO238" s="85"/>
      <c r="AP238" s="22"/>
      <c r="AQ238" s="18"/>
      <c r="AR238" s="18"/>
      <c r="AS238" s="86"/>
      <c r="AT238" s="27"/>
      <c r="AU238" s="27"/>
      <c r="AV238" s="27"/>
      <c r="AW238" s="18"/>
      <c r="AX238" s="18"/>
      <c r="AY238" s="18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</row>
    <row r="239" spans="1:232" ht="13" hidden="1" customHeight="1">
      <c r="B239" s="16"/>
      <c r="C239" s="64"/>
      <c r="D239" s="64"/>
      <c r="E239" s="64"/>
      <c r="F239" s="64"/>
      <c r="G239" s="64"/>
      <c r="H239" s="64"/>
      <c r="I239" s="65"/>
      <c r="J239" s="133" t="s">
        <v>4</v>
      </c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5"/>
      <c r="X239" s="19"/>
      <c r="Y239" s="133" t="s">
        <v>5</v>
      </c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5"/>
      <c r="AV239" s="19"/>
      <c r="AW239" s="136" t="s">
        <v>48</v>
      </c>
      <c r="AX239" s="137"/>
      <c r="AY239" s="137"/>
    </row>
    <row r="240" spans="1:232" hidden="1">
      <c r="A240" s="89"/>
      <c r="B240" s="21" t="s">
        <v>6</v>
      </c>
      <c r="C240" s="132" t="s">
        <v>7</v>
      </c>
      <c r="D240" s="132"/>
      <c r="E240" s="132"/>
      <c r="F240" s="132" t="s">
        <v>8</v>
      </c>
      <c r="G240" s="132"/>
      <c r="H240" s="132"/>
      <c r="I240" s="22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3"/>
      <c r="AY240" s="23"/>
    </row>
    <row r="241" spans="1:232" ht="60" hidden="1">
      <c r="B241" s="25"/>
      <c r="C241" s="26" t="s">
        <v>9</v>
      </c>
      <c r="D241" s="26" t="s">
        <v>10</v>
      </c>
      <c r="E241" s="26" t="s">
        <v>11</v>
      </c>
      <c r="F241" s="26" t="s">
        <v>9</v>
      </c>
      <c r="G241" s="26" t="s">
        <v>10</v>
      </c>
      <c r="H241" s="26" t="s">
        <v>11</v>
      </c>
      <c r="I241" s="27"/>
      <c r="K241" s="28" t="s">
        <v>12</v>
      </c>
      <c r="L241" s="28" t="s">
        <v>13</v>
      </c>
      <c r="M241" s="28" t="s">
        <v>14</v>
      </c>
      <c r="N241" s="28" t="s">
        <v>15</v>
      </c>
      <c r="O241" s="28" t="s">
        <v>16</v>
      </c>
      <c r="P241" s="28" t="s">
        <v>17</v>
      </c>
      <c r="Q241" s="28" t="s">
        <v>18</v>
      </c>
      <c r="R241" s="28" t="s">
        <v>19</v>
      </c>
      <c r="S241" s="98" t="s">
        <v>3</v>
      </c>
      <c r="T241" s="28" t="s">
        <v>20</v>
      </c>
      <c r="U241" s="28" t="s">
        <v>21</v>
      </c>
      <c r="V241" s="28" t="s">
        <v>22</v>
      </c>
      <c r="W241" s="28" t="s">
        <v>22</v>
      </c>
      <c r="X241" s="29"/>
      <c r="Y241" s="30"/>
      <c r="Z241" s="98" t="s">
        <v>23</v>
      </c>
      <c r="AA241" s="28" t="s">
        <v>24</v>
      </c>
      <c r="AB241" s="98" t="s">
        <v>25</v>
      </c>
      <c r="AC241" s="98" t="s">
        <v>26</v>
      </c>
      <c r="AD241" s="98" t="s">
        <v>27</v>
      </c>
      <c r="AE241" s="28" t="s">
        <v>28</v>
      </c>
      <c r="AF241" s="28" t="s">
        <v>29</v>
      </c>
      <c r="AG241" s="99" t="s">
        <v>30</v>
      </c>
      <c r="AH241" s="99" t="s">
        <v>31</v>
      </c>
      <c r="AI241" s="98" t="s">
        <v>32</v>
      </c>
      <c r="AJ241" s="28" t="s">
        <v>33</v>
      </c>
      <c r="AK241" s="28" t="s">
        <v>34</v>
      </c>
      <c r="AL241" s="28" t="s">
        <v>35</v>
      </c>
      <c r="AM241" s="98" t="s">
        <v>36</v>
      </c>
      <c r="AN241" s="98" t="s">
        <v>37</v>
      </c>
      <c r="AO241" s="28" t="s">
        <v>38</v>
      </c>
      <c r="AP241" s="28" t="s">
        <v>39</v>
      </c>
      <c r="AQ241" s="98" t="s">
        <v>3</v>
      </c>
      <c r="AR241" s="28" t="s">
        <v>40</v>
      </c>
      <c r="AS241" s="28" t="s">
        <v>41</v>
      </c>
      <c r="AT241" s="28" t="s">
        <v>22</v>
      </c>
      <c r="AU241" s="28" t="s">
        <v>22</v>
      </c>
      <c r="AV241" s="29"/>
      <c r="AX241" s="31" t="s">
        <v>42</v>
      </c>
      <c r="AY241" s="31" t="s">
        <v>25</v>
      </c>
    </row>
    <row r="242" spans="1:232" hidden="1">
      <c r="B242" s="32" t="s">
        <v>50</v>
      </c>
      <c r="C242" s="33"/>
      <c r="D242" s="34">
        <f t="shared" ref="D242:D247" si="336">E242-C242</f>
        <v>0</v>
      </c>
      <c r="E242" s="35"/>
      <c r="F242" s="33"/>
      <c r="G242" s="34">
        <f t="shared" ref="G242:G247" si="337">H242-F242</f>
        <v>0</v>
      </c>
      <c r="H242" s="35"/>
      <c r="I242" s="36"/>
      <c r="K242" s="40" t="e">
        <f t="shared" ref="K242:K247" si="338">(C242/E242)/(F242/H242)</f>
        <v>#DIV/0!</v>
      </c>
      <c r="L242" s="100" t="e">
        <f t="shared" ref="L242:L247" si="339">(D242/(C242*E242)+(G242/(F242*H242)))</f>
        <v>#DIV/0!</v>
      </c>
      <c r="M242" s="101" t="e">
        <f t="shared" ref="M242:M247" si="340">1/L242</f>
        <v>#DIV/0!</v>
      </c>
      <c r="N242" s="102" t="e">
        <f t="shared" ref="N242:N247" si="341">LN(K242)</f>
        <v>#DIV/0!</v>
      </c>
      <c r="O242" s="102" t="e">
        <f t="shared" ref="O242:O247" si="342">M242*N242</f>
        <v>#DIV/0!</v>
      </c>
      <c r="P242" s="102" t="e">
        <f t="shared" ref="P242:P247" si="343">LN(K242)</f>
        <v>#DIV/0!</v>
      </c>
      <c r="Q242" s="121" t="e">
        <f t="shared" ref="Q242:Q247" si="344">K242</f>
        <v>#DIV/0!</v>
      </c>
      <c r="R242" s="102" t="e">
        <f t="shared" ref="R242:R248" si="345">SQRT(1/M242)</f>
        <v>#DIV/0!</v>
      </c>
      <c r="S242" s="37">
        <f>$H$2</f>
        <v>1.9599639845400536</v>
      </c>
      <c r="T242" s="38" t="e">
        <f t="shared" ref="T242:T248" si="346">P242-(R242*S242)</f>
        <v>#DIV/0!</v>
      </c>
      <c r="U242" s="38" t="e">
        <f t="shared" ref="U242:U248" si="347">P242+(R242*S242)</f>
        <v>#DIV/0!</v>
      </c>
      <c r="V242" s="39" t="e">
        <f>EXP(T242)</f>
        <v>#DIV/0!</v>
      </c>
      <c r="W242" s="40" t="e">
        <f>EXP(U242)</f>
        <v>#DIV/0!</v>
      </c>
      <c r="X242" s="41"/>
      <c r="Z242" s="104" t="e">
        <f>(N242-P248)^2</f>
        <v>#DIV/0!</v>
      </c>
      <c r="AA242" s="40" t="e">
        <f t="shared" ref="AA242:AA247" si="348">M242*Z242</f>
        <v>#DIV/0!</v>
      </c>
      <c r="AB242" s="105">
        <v>1</v>
      </c>
      <c r="AC242" s="106"/>
      <c r="AD242" s="106"/>
      <c r="AE242" s="101" t="e">
        <f t="shared" ref="AE242:AE247" si="349">M242^2</f>
        <v>#DIV/0!</v>
      </c>
      <c r="AF242" s="107"/>
      <c r="AG242" s="108" t="e">
        <f>AG248</f>
        <v>#DIV/0!</v>
      </c>
      <c r="AH242" s="108" t="e">
        <f>AH248</f>
        <v>#DIV/0!</v>
      </c>
      <c r="AI242" s="40" t="e">
        <f t="shared" ref="AI242:AI247" si="350">1/M242</f>
        <v>#DIV/0!</v>
      </c>
      <c r="AJ242" s="109" t="e">
        <f t="shared" ref="AJ242:AJ247" si="351">1/(AH242+AI242)</f>
        <v>#DIV/0!</v>
      </c>
      <c r="AK242" s="110" t="e">
        <f>AJ242/AJ248</f>
        <v>#DIV/0!</v>
      </c>
      <c r="AL242" s="42" t="e">
        <f t="shared" ref="AL242:AL247" si="352">AJ242*N242</f>
        <v>#DIV/0!</v>
      </c>
      <c r="AM242" s="42" t="e">
        <f t="shared" ref="AM242:AM248" si="353">AL242/AJ242</f>
        <v>#DIV/0!</v>
      </c>
      <c r="AN242" s="40" t="e">
        <f t="shared" ref="AN242:AN248" si="354">EXP(AM242)</f>
        <v>#DIV/0!</v>
      </c>
      <c r="AO242" s="43" t="e">
        <f t="shared" ref="AO242:AO248" si="355">1/AJ242</f>
        <v>#DIV/0!</v>
      </c>
      <c r="AP242" s="40" t="e">
        <f t="shared" ref="AP242:AP248" si="356">SQRT(AO242)</f>
        <v>#DIV/0!</v>
      </c>
      <c r="AQ242" s="37">
        <f>$H$2</f>
        <v>1.9599639845400536</v>
      </c>
      <c r="AR242" s="38" t="e">
        <f t="shared" ref="AR242:AR248" si="357">AM242-(AQ242*AP242)</f>
        <v>#DIV/0!</v>
      </c>
      <c r="AS242" s="38" t="e">
        <f t="shared" ref="AS242:AS248" si="358">AM242+(1.96*AP242)</f>
        <v>#DIV/0!</v>
      </c>
      <c r="AT242" s="44" t="e">
        <f>EXP(AR242)</f>
        <v>#DIV/0!</v>
      </c>
      <c r="AU242" s="44" t="e">
        <f>EXP(AS242)</f>
        <v>#DIV/0!</v>
      </c>
      <c r="AV242" s="27"/>
      <c r="AX242" s="45"/>
      <c r="AY242" s="45">
        <v>1</v>
      </c>
    </row>
    <row r="243" spans="1:232" hidden="1">
      <c r="B243" s="32" t="s">
        <v>51</v>
      </c>
      <c r="C243" s="33"/>
      <c r="D243" s="34">
        <f t="shared" si="336"/>
        <v>0</v>
      </c>
      <c r="E243" s="35"/>
      <c r="F243" s="33"/>
      <c r="G243" s="34">
        <f t="shared" si="337"/>
        <v>0</v>
      </c>
      <c r="H243" s="35"/>
      <c r="I243" s="36"/>
      <c r="K243" s="40" t="e">
        <f t="shared" si="338"/>
        <v>#DIV/0!</v>
      </c>
      <c r="L243" s="100" t="e">
        <f t="shared" si="339"/>
        <v>#DIV/0!</v>
      </c>
      <c r="M243" s="101" t="e">
        <f t="shared" si="340"/>
        <v>#DIV/0!</v>
      </c>
      <c r="N243" s="102" t="e">
        <f t="shared" si="341"/>
        <v>#DIV/0!</v>
      </c>
      <c r="O243" s="102" t="e">
        <f t="shared" si="342"/>
        <v>#DIV/0!</v>
      </c>
      <c r="P243" s="102" t="e">
        <f t="shared" si="343"/>
        <v>#DIV/0!</v>
      </c>
      <c r="Q243" s="121" t="e">
        <f t="shared" si="344"/>
        <v>#DIV/0!</v>
      </c>
      <c r="R243" s="102" t="e">
        <f t="shared" si="345"/>
        <v>#DIV/0!</v>
      </c>
      <c r="S243" s="37">
        <f t="shared" ref="S243:S248" si="359">$H$2</f>
        <v>1.9599639845400536</v>
      </c>
      <c r="T243" s="38" t="e">
        <f t="shared" si="346"/>
        <v>#DIV/0!</v>
      </c>
      <c r="U243" s="38" t="e">
        <f t="shared" si="347"/>
        <v>#DIV/0!</v>
      </c>
      <c r="V243" s="39" t="e">
        <f t="shared" ref="V243:W247" si="360">EXP(T243)</f>
        <v>#DIV/0!</v>
      </c>
      <c r="W243" s="40" t="e">
        <f t="shared" si="360"/>
        <v>#DIV/0!</v>
      </c>
      <c r="X243" s="41"/>
      <c r="Z243" s="104" t="e">
        <f>(N243-P248)^2</f>
        <v>#DIV/0!</v>
      </c>
      <c r="AA243" s="40" t="e">
        <f t="shared" si="348"/>
        <v>#DIV/0!</v>
      </c>
      <c r="AB243" s="105">
        <v>1</v>
      </c>
      <c r="AC243" s="106"/>
      <c r="AD243" s="106"/>
      <c r="AE243" s="101" t="e">
        <f t="shared" si="349"/>
        <v>#DIV/0!</v>
      </c>
      <c r="AF243" s="107"/>
      <c r="AG243" s="108" t="e">
        <f>AG248</f>
        <v>#DIV/0!</v>
      </c>
      <c r="AH243" s="108" t="e">
        <f>AH248</f>
        <v>#DIV/0!</v>
      </c>
      <c r="AI243" s="40" t="e">
        <f t="shared" si="350"/>
        <v>#DIV/0!</v>
      </c>
      <c r="AJ243" s="109" t="e">
        <f t="shared" si="351"/>
        <v>#DIV/0!</v>
      </c>
      <c r="AK243" s="110" t="e">
        <f>AJ243/AJ248</f>
        <v>#DIV/0!</v>
      </c>
      <c r="AL243" s="42" t="e">
        <f t="shared" si="352"/>
        <v>#DIV/0!</v>
      </c>
      <c r="AM243" s="42" t="e">
        <f t="shared" si="353"/>
        <v>#DIV/0!</v>
      </c>
      <c r="AN243" s="40" t="e">
        <f t="shared" si="354"/>
        <v>#DIV/0!</v>
      </c>
      <c r="AO243" s="43" t="e">
        <f t="shared" si="355"/>
        <v>#DIV/0!</v>
      </c>
      <c r="AP243" s="40" t="e">
        <f t="shared" si="356"/>
        <v>#DIV/0!</v>
      </c>
      <c r="AQ243" s="37">
        <f t="shared" ref="AQ243:AQ248" si="361">$H$2</f>
        <v>1.9599639845400536</v>
      </c>
      <c r="AR243" s="38" t="e">
        <f t="shared" si="357"/>
        <v>#DIV/0!</v>
      </c>
      <c r="AS243" s="38" t="e">
        <f t="shared" si="358"/>
        <v>#DIV/0!</v>
      </c>
      <c r="AT243" s="44" t="e">
        <f t="shared" ref="AT243:AU247" si="362">EXP(AR243)</f>
        <v>#DIV/0!</v>
      </c>
      <c r="AU243" s="44" t="e">
        <f t="shared" si="362"/>
        <v>#DIV/0!</v>
      </c>
      <c r="AV243" s="27"/>
      <c r="AX243" s="45"/>
      <c r="AY243" s="45">
        <v>1</v>
      </c>
    </row>
    <row r="244" spans="1:232" hidden="1">
      <c r="B244" s="32" t="s">
        <v>52</v>
      </c>
      <c r="C244" s="33"/>
      <c r="D244" s="34">
        <f t="shared" si="336"/>
        <v>0</v>
      </c>
      <c r="E244" s="35"/>
      <c r="F244" s="33"/>
      <c r="G244" s="34">
        <f t="shared" si="337"/>
        <v>0</v>
      </c>
      <c r="H244" s="35"/>
      <c r="I244" s="36"/>
      <c r="K244" s="40" t="e">
        <f t="shared" si="338"/>
        <v>#DIV/0!</v>
      </c>
      <c r="L244" s="100" t="e">
        <f t="shared" si="339"/>
        <v>#DIV/0!</v>
      </c>
      <c r="M244" s="101" t="e">
        <f t="shared" si="340"/>
        <v>#DIV/0!</v>
      </c>
      <c r="N244" s="102" t="e">
        <f t="shared" si="341"/>
        <v>#DIV/0!</v>
      </c>
      <c r="O244" s="102" t="e">
        <f t="shared" si="342"/>
        <v>#DIV/0!</v>
      </c>
      <c r="P244" s="102" t="e">
        <f t="shared" si="343"/>
        <v>#DIV/0!</v>
      </c>
      <c r="Q244" s="121" t="e">
        <f t="shared" si="344"/>
        <v>#DIV/0!</v>
      </c>
      <c r="R244" s="102" t="e">
        <f t="shared" si="345"/>
        <v>#DIV/0!</v>
      </c>
      <c r="S244" s="37">
        <f t="shared" si="359"/>
        <v>1.9599639845400536</v>
      </c>
      <c r="T244" s="38" t="e">
        <f t="shared" si="346"/>
        <v>#DIV/0!</v>
      </c>
      <c r="U244" s="38" t="e">
        <f t="shared" si="347"/>
        <v>#DIV/0!</v>
      </c>
      <c r="V244" s="39" t="e">
        <f t="shared" si="360"/>
        <v>#DIV/0!</v>
      </c>
      <c r="W244" s="40" t="e">
        <f t="shared" si="360"/>
        <v>#DIV/0!</v>
      </c>
      <c r="X244" s="41"/>
      <c r="Z244" s="104" t="e">
        <f>(N244-P248)^2</f>
        <v>#DIV/0!</v>
      </c>
      <c r="AA244" s="40" t="e">
        <f t="shared" si="348"/>
        <v>#DIV/0!</v>
      </c>
      <c r="AB244" s="105">
        <v>1</v>
      </c>
      <c r="AC244" s="106"/>
      <c r="AD244" s="106"/>
      <c r="AE244" s="101" t="e">
        <f t="shared" si="349"/>
        <v>#DIV/0!</v>
      </c>
      <c r="AF244" s="107"/>
      <c r="AG244" s="108" t="e">
        <f>AG248</f>
        <v>#DIV/0!</v>
      </c>
      <c r="AH244" s="108" t="e">
        <f>AH248</f>
        <v>#DIV/0!</v>
      </c>
      <c r="AI244" s="40" t="e">
        <f t="shared" si="350"/>
        <v>#DIV/0!</v>
      </c>
      <c r="AJ244" s="109" t="e">
        <f t="shared" si="351"/>
        <v>#DIV/0!</v>
      </c>
      <c r="AK244" s="110" t="e">
        <f>AJ244/AJ248</f>
        <v>#DIV/0!</v>
      </c>
      <c r="AL244" s="42" t="e">
        <f t="shared" si="352"/>
        <v>#DIV/0!</v>
      </c>
      <c r="AM244" s="42" t="e">
        <f t="shared" si="353"/>
        <v>#DIV/0!</v>
      </c>
      <c r="AN244" s="40" t="e">
        <f t="shared" si="354"/>
        <v>#DIV/0!</v>
      </c>
      <c r="AO244" s="43" t="e">
        <f t="shared" si="355"/>
        <v>#DIV/0!</v>
      </c>
      <c r="AP244" s="40" t="e">
        <f t="shared" si="356"/>
        <v>#DIV/0!</v>
      </c>
      <c r="AQ244" s="37">
        <f t="shared" si="361"/>
        <v>1.9599639845400536</v>
      </c>
      <c r="AR244" s="38" t="e">
        <f t="shared" si="357"/>
        <v>#DIV/0!</v>
      </c>
      <c r="AS244" s="38" t="e">
        <f t="shared" si="358"/>
        <v>#DIV/0!</v>
      </c>
      <c r="AT244" s="44" t="e">
        <f t="shared" si="362"/>
        <v>#DIV/0!</v>
      </c>
      <c r="AU244" s="44" t="e">
        <f t="shared" si="362"/>
        <v>#DIV/0!</v>
      </c>
      <c r="AV244" s="27"/>
      <c r="AX244" s="45"/>
      <c r="AY244" s="45">
        <v>1</v>
      </c>
    </row>
    <row r="245" spans="1:232" hidden="1">
      <c r="B245" s="32" t="s">
        <v>53</v>
      </c>
      <c r="C245" s="33"/>
      <c r="D245" s="34">
        <f t="shared" si="336"/>
        <v>0</v>
      </c>
      <c r="E245" s="35"/>
      <c r="F245" s="33"/>
      <c r="G245" s="34">
        <f t="shared" si="337"/>
        <v>0</v>
      </c>
      <c r="H245" s="35"/>
      <c r="I245" s="36"/>
      <c r="K245" s="40" t="e">
        <f t="shared" si="338"/>
        <v>#DIV/0!</v>
      </c>
      <c r="L245" s="100" t="e">
        <f t="shared" si="339"/>
        <v>#DIV/0!</v>
      </c>
      <c r="M245" s="101" t="e">
        <f t="shared" si="340"/>
        <v>#DIV/0!</v>
      </c>
      <c r="N245" s="102" t="e">
        <f t="shared" si="341"/>
        <v>#DIV/0!</v>
      </c>
      <c r="O245" s="102" t="e">
        <f t="shared" si="342"/>
        <v>#DIV/0!</v>
      </c>
      <c r="P245" s="102" t="e">
        <f t="shared" si="343"/>
        <v>#DIV/0!</v>
      </c>
      <c r="Q245" s="121" t="e">
        <f t="shared" si="344"/>
        <v>#DIV/0!</v>
      </c>
      <c r="R245" s="102" t="e">
        <f t="shared" si="345"/>
        <v>#DIV/0!</v>
      </c>
      <c r="S245" s="37">
        <f t="shared" si="359"/>
        <v>1.9599639845400536</v>
      </c>
      <c r="T245" s="38" t="e">
        <f t="shared" si="346"/>
        <v>#DIV/0!</v>
      </c>
      <c r="U245" s="38" t="e">
        <f t="shared" si="347"/>
        <v>#DIV/0!</v>
      </c>
      <c r="V245" s="39" t="e">
        <f t="shared" si="360"/>
        <v>#DIV/0!</v>
      </c>
      <c r="W245" s="40" t="e">
        <f t="shared" si="360"/>
        <v>#DIV/0!</v>
      </c>
      <c r="X245" s="41"/>
      <c r="Z245" s="104" t="e">
        <f>(N245-P248)^2</f>
        <v>#DIV/0!</v>
      </c>
      <c r="AA245" s="40" t="e">
        <f t="shared" si="348"/>
        <v>#DIV/0!</v>
      </c>
      <c r="AB245" s="105">
        <v>1</v>
      </c>
      <c r="AC245" s="106"/>
      <c r="AD245" s="106"/>
      <c r="AE245" s="101" t="e">
        <f t="shared" si="349"/>
        <v>#DIV/0!</v>
      </c>
      <c r="AF245" s="107"/>
      <c r="AG245" s="108" t="e">
        <f>AG248</f>
        <v>#DIV/0!</v>
      </c>
      <c r="AH245" s="108" t="e">
        <f>AH248</f>
        <v>#DIV/0!</v>
      </c>
      <c r="AI245" s="40" t="e">
        <f t="shared" si="350"/>
        <v>#DIV/0!</v>
      </c>
      <c r="AJ245" s="109" t="e">
        <f t="shared" si="351"/>
        <v>#DIV/0!</v>
      </c>
      <c r="AK245" s="110" t="e">
        <f>AJ245/AJ248</f>
        <v>#DIV/0!</v>
      </c>
      <c r="AL245" s="42" t="e">
        <f t="shared" si="352"/>
        <v>#DIV/0!</v>
      </c>
      <c r="AM245" s="42" t="e">
        <f t="shared" si="353"/>
        <v>#DIV/0!</v>
      </c>
      <c r="AN245" s="40" t="e">
        <f t="shared" si="354"/>
        <v>#DIV/0!</v>
      </c>
      <c r="AO245" s="43" t="e">
        <f t="shared" si="355"/>
        <v>#DIV/0!</v>
      </c>
      <c r="AP245" s="40" t="e">
        <f t="shared" si="356"/>
        <v>#DIV/0!</v>
      </c>
      <c r="AQ245" s="37">
        <f t="shared" si="361"/>
        <v>1.9599639845400536</v>
      </c>
      <c r="AR245" s="38" t="e">
        <f t="shared" si="357"/>
        <v>#DIV/0!</v>
      </c>
      <c r="AS245" s="38" t="e">
        <f t="shared" si="358"/>
        <v>#DIV/0!</v>
      </c>
      <c r="AT245" s="44" t="e">
        <f t="shared" si="362"/>
        <v>#DIV/0!</v>
      </c>
      <c r="AU245" s="44" t="e">
        <f t="shared" si="362"/>
        <v>#DIV/0!</v>
      </c>
      <c r="AV245" s="27"/>
      <c r="AX245" s="45"/>
      <c r="AY245" s="45">
        <v>1</v>
      </c>
    </row>
    <row r="246" spans="1:232" hidden="1">
      <c r="B246" s="32" t="s">
        <v>54</v>
      </c>
      <c r="C246" s="33"/>
      <c r="D246" s="34">
        <f t="shared" si="336"/>
        <v>0</v>
      </c>
      <c r="E246" s="35"/>
      <c r="F246" s="33"/>
      <c r="G246" s="34">
        <f t="shared" si="337"/>
        <v>0</v>
      </c>
      <c r="H246" s="35"/>
      <c r="I246" s="36"/>
      <c r="K246" s="40" t="e">
        <f t="shared" si="338"/>
        <v>#DIV/0!</v>
      </c>
      <c r="L246" s="100" t="e">
        <f t="shared" si="339"/>
        <v>#DIV/0!</v>
      </c>
      <c r="M246" s="101" t="e">
        <f t="shared" si="340"/>
        <v>#DIV/0!</v>
      </c>
      <c r="N246" s="102" t="e">
        <f t="shared" si="341"/>
        <v>#DIV/0!</v>
      </c>
      <c r="O246" s="102" t="e">
        <f t="shared" si="342"/>
        <v>#DIV/0!</v>
      </c>
      <c r="P246" s="102" t="e">
        <f t="shared" si="343"/>
        <v>#DIV/0!</v>
      </c>
      <c r="Q246" s="121" t="e">
        <f t="shared" si="344"/>
        <v>#DIV/0!</v>
      </c>
      <c r="R246" s="102" t="e">
        <f t="shared" si="345"/>
        <v>#DIV/0!</v>
      </c>
      <c r="S246" s="37">
        <f t="shared" si="359"/>
        <v>1.9599639845400536</v>
      </c>
      <c r="T246" s="38" t="e">
        <f t="shared" si="346"/>
        <v>#DIV/0!</v>
      </c>
      <c r="U246" s="38" t="e">
        <f t="shared" si="347"/>
        <v>#DIV/0!</v>
      </c>
      <c r="V246" s="39" t="e">
        <f t="shared" si="360"/>
        <v>#DIV/0!</v>
      </c>
      <c r="W246" s="40" t="e">
        <f t="shared" si="360"/>
        <v>#DIV/0!</v>
      </c>
      <c r="X246" s="41"/>
      <c r="Z246" s="104" t="e">
        <f>(N246-P248)^2</f>
        <v>#DIV/0!</v>
      </c>
      <c r="AA246" s="40" t="e">
        <f t="shared" si="348"/>
        <v>#DIV/0!</v>
      </c>
      <c r="AB246" s="105">
        <v>1</v>
      </c>
      <c r="AC246" s="106"/>
      <c r="AD246" s="106"/>
      <c r="AE246" s="101" t="e">
        <f t="shared" si="349"/>
        <v>#DIV/0!</v>
      </c>
      <c r="AF246" s="107"/>
      <c r="AG246" s="108" t="e">
        <f>AG248</f>
        <v>#DIV/0!</v>
      </c>
      <c r="AH246" s="108" t="e">
        <f>AH248</f>
        <v>#DIV/0!</v>
      </c>
      <c r="AI246" s="40" t="e">
        <f t="shared" si="350"/>
        <v>#DIV/0!</v>
      </c>
      <c r="AJ246" s="109" t="e">
        <f t="shared" si="351"/>
        <v>#DIV/0!</v>
      </c>
      <c r="AK246" s="110" t="e">
        <f>AJ246/AJ248</f>
        <v>#DIV/0!</v>
      </c>
      <c r="AL246" s="42" t="e">
        <f t="shared" si="352"/>
        <v>#DIV/0!</v>
      </c>
      <c r="AM246" s="42" t="e">
        <f t="shared" si="353"/>
        <v>#DIV/0!</v>
      </c>
      <c r="AN246" s="40" t="e">
        <f t="shared" si="354"/>
        <v>#DIV/0!</v>
      </c>
      <c r="AO246" s="43" t="e">
        <f t="shared" si="355"/>
        <v>#DIV/0!</v>
      </c>
      <c r="AP246" s="40" t="e">
        <f t="shared" si="356"/>
        <v>#DIV/0!</v>
      </c>
      <c r="AQ246" s="37">
        <f t="shared" si="361"/>
        <v>1.9599639845400536</v>
      </c>
      <c r="AR246" s="38" t="e">
        <f t="shared" si="357"/>
        <v>#DIV/0!</v>
      </c>
      <c r="AS246" s="38" t="e">
        <f t="shared" si="358"/>
        <v>#DIV/0!</v>
      </c>
      <c r="AT246" s="44" t="e">
        <f t="shared" si="362"/>
        <v>#DIV/0!</v>
      </c>
      <c r="AU246" s="44" t="e">
        <f t="shared" si="362"/>
        <v>#DIV/0!</v>
      </c>
      <c r="AV246" s="27"/>
      <c r="AX246" s="45"/>
      <c r="AY246" s="45">
        <v>1</v>
      </c>
    </row>
    <row r="247" spans="1:232" hidden="1">
      <c r="B247" s="32" t="s">
        <v>55</v>
      </c>
      <c r="C247" s="33"/>
      <c r="D247" s="34">
        <f t="shared" si="336"/>
        <v>0</v>
      </c>
      <c r="E247" s="35"/>
      <c r="F247" s="33"/>
      <c r="G247" s="34">
        <f t="shared" si="337"/>
        <v>0</v>
      </c>
      <c r="H247" s="35"/>
      <c r="I247" s="36"/>
      <c r="K247" s="40" t="e">
        <f t="shared" si="338"/>
        <v>#DIV/0!</v>
      </c>
      <c r="L247" s="100" t="e">
        <f t="shared" si="339"/>
        <v>#DIV/0!</v>
      </c>
      <c r="M247" s="101" t="e">
        <f t="shared" si="340"/>
        <v>#DIV/0!</v>
      </c>
      <c r="N247" s="102" t="e">
        <f t="shared" si="341"/>
        <v>#DIV/0!</v>
      </c>
      <c r="O247" s="102" t="e">
        <f t="shared" si="342"/>
        <v>#DIV/0!</v>
      </c>
      <c r="P247" s="102" t="e">
        <f t="shared" si="343"/>
        <v>#DIV/0!</v>
      </c>
      <c r="Q247" s="121" t="e">
        <f t="shared" si="344"/>
        <v>#DIV/0!</v>
      </c>
      <c r="R247" s="102" t="e">
        <f t="shared" si="345"/>
        <v>#DIV/0!</v>
      </c>
      <c r="S247" s="37">
        <f t="shared" si="359"/>
        <v>1.9599639845400536</v>
      </c>
      <c r="T247" s="38" t="e">
        <f t="shared" si="346"/>
        <v>#DIV/0!</v>
      </c>
      <c r="U247" s="38" t="e">
        <f t="shared" si="347"/>
        <v>#DIV/0!</v>
      </c>
      <c r="V247" s="39" t="e">
        <f t="shared" si="360"/>
        <v>#DIV/0!</v>
      </c>
      <c r="W247" s="40" t="e">
        <f t="shared" si="360"/>
        <v>#DIV/0!</v>
      </c>
      <c r="X247" s="41"/>
      <c r="Z247" s="104" t="e">
        <f>(N247-P248)^2</f>
        <v>#DIV/0!</v>
      </c>
      <c r="AA247" s="40" t="e">
        <f t="shared" si="348"/>
        <v>#DIV/0!</v>
      </c>
      <c r="AB247" s="105">
        <v>1</v>
      </c>
      <c r="AC247" s="106"/>
      <c r="AD247" s="106"/>
      <c r="AE247" s="101" t="e">
        <f t="shared" si="349"/>
        <v>#DIV/0!</v>
      </c>
      <c r="AF247" s="107"/>
      <c r="AG247" s="108" t="e">
        <f>AG248</f>
        <v>#DIV/0!</v>
      </c>
      <c r="AH247" s="108" t="e">
        <f>AH248</f>
        <v>#DIV/0!</v>
      </c>
      <c r="AI247" s="40" t="e">
        <f t="shared" si="350"/>
        <v>#DIV/0!</v>
      </c>
      <c r="AJ247" s="109" t="e">
        <f t="shared" si="351"/>
        <v>#DIV/0!</v>
      </c>
      <c r="AK247" s="110" t="e">
        <f>AJ247/AJ248</f>
        <v>#DIV/0!</v>
      </c>
      <c r="AL247" s="42" t="e">
        <f t="shared" si="352"/>
        <v>#DIV/0!</v>
      </c>
      <c r="AM247" s="42" t="e">
        <f t="shared" si="353"/>
        <v>#DIV/0!</v>
      </c>
      <c r="AN247" s="40" t="e">
        <f t="shared" si="354"/>
        <v>#DIV/0!</v>
      </c>
      <c r="AO247" s="43" t="e">
        <f t="shared" si="355"/>
        <v>#DIV/0!</v>
      </c>
      <c r="AP247" s="40" t="e">
        <f t="shared" si="356"/>
        <v>#DIV/0!</v>
      </c>
      <c r="AQ247" s="37">
        <f t="shared" si="361"/>
        <v>1.9599639845400536</v>
      </c>
      <c r="AR247" s="38" t="e">
        <f t="shared" si="357"/>
        <v>#DIV/0!</v>
      </c>
      <c r="AS247" s="38" t="e">
        <f t="shared" si="358"/>
        <v>#DIV/0!</v>
      </c>
      <c r="AT247" s="44" t="e">
        <f t="shared" si="362"/>
        <v>#DIV/0!</v>
      </c>
      <c r="AU247" s="44" t="e">
        <f t="shared" si="362"/>
        <v>#DIV/0!</v>
      </c>
      <c r="AV247" s="27"/>
      <c r="AX247" s="45"/>
      <c r="AY247" s="45">
        <v>1</v>
      </c>
    </row>
    <row r="248" spans="1:232" hidden="1">
      <c r="B248" s="46">
        <f>COUNT(D242:D247)</f>
        <v>6</v>
      </c>
      <c r="C248" s="47">
        <f t="shared" ref="C248:H248" si="363">SUM(C242:C247)</f>
        <v>0</v>
      </c>
      <c r="D248" s="47">
        <f t="shared" si="363"/>
        <v>0</v>
      </c>
      <c r="E248" s="47">
        <f t="shared" si="363"/>
        <v>0</v>
      </c>
      <c r="F248" s="47">
        <f t="shared" si="363"/>
        <v>0</v>
      </c>
      <c r="G248" s="47">
        <f t="shared" si="363"/>
        <v>0</v>
      </c>
      <c r="H248" s="47">
        <f t="shared" si="363"/>
        <v>0</v>
      </c>
      <c r="I248" s="48"/>
      <c r="K248" s="61"/>
      <c r="L248" s="123"/>
      <c r="M248" s="49" t="e">
        <f>SUM(M242:M247)</f>
        <v>#DIV/0!</v>
      </c>
      <c r="N248" s="50"/>
      <c r="O248" s="51" t="e">
        <f>SUM(O242:O247)</f>
        <v>#DIV/0!</v>
      </c>
      <c r="P248" s="52" t="e">
        <f>O248/M248</f>
        <v>#DIV/0!</v>
      </c>
      <c r="Q248" s="51" t="e">
        <f>EXP(P248)</f>
        <v>#DIV/0!</v>
      </c>
      <c r="R248" s="51" t="e">
        <f t="shared" si="345"/>
        <v>#DIV/0!</v>
      </c>
      <c r="S248" s="37">
        <f t="shared" si="359"/>
        <v>1.9599639845400536</v>
      </c>
      <c r="T248" s="53" t="e">
        <f t="shared" si="346"/>
        <v>#DIV/0!</v>
      </c>
      <c r="U248" s="53" t="e">
        <f t="shared" si="347"/>
        <v>#DIV/0!</v>
      </c>
      <c r="V248" s="112" t="e">
        <f>EXP(T248)</f>
        <v>#DIV/0!</v>
      </c>
      <c r="W248" s="61" t="e">
        <f>EXP(U248)</f>
        <v>#DIV/0!</v>
      </c>
      <c r="X248" s="54"/>
      <c r="Y248" s="54"/>
      <c r="Z248" s="55"/>
      <c r="AA248" s="56" t="e">
        <f>SUM(AA242:AA247)</f>
        <v>#DIV/0!</v>
      </c>
      <c r="AB248" s="57">
        <f>SUM(AB242:AB247)</f>
        <v>6</v>
      </c>
      <c r="AC248" s="58" t="e">
        <f>AA248-(AB248-1)</f>
        <v>#DIV/0!</v>
      </c>
      <c r="AD248" s="49" t="e">
        <f>M248</f>
        <v>#DIV/0!</v>
      </c>
      <c r="AE248" s="49" t="e">
        <f>SUM(AE242:AE247)</f>
        <v>#DIV/0!</v>
      </c>
      <c r="AF248" s="59" t="e">
        <f>AE248/AD248</f>
        <v>#DIV/0!</v>
      </c>
      <c r="AG248" s="113" t="e">
        <f>AC248/(AD248-AF248)</f>
        <v>#DIV/0!</v>
      </c>
      <c r="AH248" s="113" t="e">
        <f>IF(AA248&lt;AB248-1,"0",AG248)</f>
        <v>#DIV/0!</v>
      </c>
      <c r="AI248" s="55"/>
      <c r="AJ248" s="49" t="e">
        <f>SUM(AJ242:AJ247)</f>
        <v>#DIV/0!</v>
      </c>
      <c r="AK248" s="114" t="e">
        <f>SUM(AK242:AK247)</f>
        <v>#DIV/0!</v>
      </c>
      <c r="AL248" s="58" t="e">
        <f>SUM(AL242:AL247)</f>
        <v>#DIV/0!</v>
      </c>
      <c r="AM248" s="58" t="e">
        <f t="shared" si="353"/>
        <v>#DIV/0!</v>
      </c>
      <c r="AN248" s="61" t="e">
        <f t="shared" si="354"/>
        <v>#DIV/0!</v>
      </c>
      <c r="AO248" s="60" t="e">
        <f t="shared" si="355"/>
        <v>#DIV/0!</v>
      </c>
      <c r="AP248" s="61" t="e">
        <f t="shared" si="356"/>
        <v>#DIV/0!</v>
      </c>
      <c r="AQ248" s="37">
        <f t="shared" si="361"/>
        <v>1.9599639845400536</v>
      </c>
      <c r="AR248" s="53" t="e">
        <f t="shared" si="357"/>
        <v>#DIV/0!</v>
      </c>
      <c r="AS248" s="53" t="e">
        <f t="shared" si="358"/>
        <v>#DIV/0!</v>
      </c>
      <c r="AT248" s="124" t="e">
        <f>EXP(AR248)</f>
        <v>#DIV/0!</v>
      </c>
      <c r="AU248" s="124" t="e">
        <f>EXP(AS248)</f>
        <v>#DIV/0!</v>
      </c>
      <c r="AV248" s="88"/>
      <c r="AW248" s="126"/>
      <c r="AX248" s="63" t="e">
        <f>AA248</f>
        <v>#DIV/0!</v>
      </c>
      <c r="AY248" s="46">
        <f>SUM(AY242:AY247)</f>
        <v>6</v>
      </c>
    </row>
    <row r="249" spans="1:232" ht="13.5" hidden="1" thickBot="1">
      <c r="B249" s="16"/>
      <c r="C249" s="64"/>
      <c r="D249" s="64"/>
      <c r="E249" s="64"/>
      <c r="F249" s="64"/>
      <c r="G249" s="64"/>
      <c r="H249" s="64"/>
      <c r="I249" s="65"/>
      <c r="J249" s="18"/>
      <c r="K249" s="18"/>
      <c r="L249" s="18"/>
      <c r="M249" s="18"/>
      <c r="N249" s="18"/>
      <c r="O249" s="18"/>
      <c r="P249" s="18"/>
      <c r="Q249" s="18"/>
      <c r="R249" s="66"/>
      <c r="S249" s="66"/>
      <c r="T249" s="66"/>
      <c r="U249" s="66"/>
      <c r="V249" s="66"/>
      <c r="W249" s="66"/>
      <c r="X249" s="66"/>
      <c r="Z249" s="18"/>
      <c r="AA249" s="18"/>
      <c r="AB249" s="67"/>
      <c r="AC249" s="68"/>
      <c r="AD249" s="68"/>
      <c r="AE249" s="68"/>
      <c r="AF249" s="70"/>
      <c r="AG249" s="70"/>
      <c r="AH249" s="70"/>
      <c r="AI249" s="70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71"/>
      <c r="AU249" s="71"/>
      <c r="AV249" s="71"/>
      <c r="AW249" s="18"/>
      <c r="AX249" s="72" t="s">
        <v>43</v>
      </c>
      <c r="AY249" s="18"/>
    </row>
    <row r="250" spans="1:232" ht="26.5" hidden="1" thickBot="1">
      <c r="B250" s="10"/>
      <c r="C250" s="73"/>
      <c r="D250" s="73"/>
      <c r="E250" s="73"/>
      <c r="F250" s="73"/>
      <c r="G250" s="73"/>
      <c r="H250" s="73"/>
      <c r="I250" s="74"/>
      <c r="J250" s="72"/>
      <c r="K250" s="72"/>
      <c r="L250" s="18"/>
      <c r="M250" s="18"/>
      <c r="N250" s="18"/>
      <c r="O250" s="18"/>
      <c r="P250" s="18"/>
      <c r="Q250" s="18"/>
      <c r="R250" s="75"/>
      <c r="S250" s="75"/>
      <c r="T250" s="75"/>
      <c r="U250" s="75"/>
      <c r="V250" s="75"/>
      <c r="W250" s="75"/>
      <c r="X250" s="75"/>
      <c r="Z250" s="18"/>
      <c r="AA250" s="18"/>
      <c r="AB250" s="18"/>
      <c r="AC250" s="18"/>
      <c r="AD250" s="18"/>
      <c r="AE250" s="18"/>
      <c r="AF250" s="18"/>
      <c r="AG250" s="18"/>
      <c r="AH250" s="18"/>
      <c r="AI250" s="76"/>
      <c r="AJ250" s="77"/>
      <c r="AK250" s="77"/>
      <c r="AL250" s="78"/>
      <c r="AM250" s="79"/>
      <c r="AN250" s="117"/>
      <c r="AO250" s="118" t="s">
        <v>44</v>
      </c>
      <c r="AP250" s="119">
        <f>TINV((1-$H$1),(AB248-2))</f>
        <v>2.776445105197793</v>
      </c>
      <c r="AQ250" s="18"/>
      <c r="AR250" s="80" t="s">
        <v>45</v>
      </c>
      <c r="AS250" s="120">
        <f>$H$1</f>
        <v>0.95</v>
      </c>
      <c r="AT250" s="44" t="e">
        <f>EXP(AM248-AP250*SQRT((1/AD248)+AH248))</f>
        <v>#DIV/0!</v>
      </c>
      <c r="AU250" s="44" t="e">
        <f>EXP(AM248+AP250*SQRT((1/AD248)+AH248))</f>
        <v>#DIV/0!</v>
      </c>
      <c r="AV250" s="27"/>
      <c r="AW250" s="18"/>
      <c r="AX250" s="81" t="e">
        <f>_xlfn.CHISQ.DIST.RT(AX248,AY248-1)</f>
        <v>#DIV/0!</v>
      </c>
      <c r="AY250" s="82" t="e">
        <f>IF(AX250&lt;0.05,"heterogeneidad","homogeneidad")</f>
        <v>#DIV/0!</v>
      </c>
    </row>
    <row r="251" spans="1:232" ht="14.5" hidden="1">
      <c r="A251" s="7"/>
      <c r="B251" s="72"/>
      <c r="C251" s="83"/>
      <c r="D251" s="83"/>
      <c r="E251" s="83"/>
      <c r="F251" s="83"/>
      <c r="G251" s="83"/>
      <c r="H251" s="83"/>
      <c r="I251" s="74"/>
      <c r="J251" s="72"/>
      <c r="K251" s="72"/>
      <c r="L251" s="18"/>
      <c r="M251" s="18"/>
      <c r="N251" s="18"/>
      <c r="O251" s="18"/>
      <c r="P251" s="18"/>
      <c r="Q251" s="18"/>
      <c r="R251" s="75"/>
      <c r="S251" s="75"/>
      <c r="T251" s="75"/>
      <c r="U251" s="75"/>
      <c r="V251" s="75"/>
      <c r="W251" s="75"/>
      <c r="X251" s="75"/>
      <c r="Z251" s="18"/>
      <c r="AA251" s="18"/>
      <c r="AB251" s="18"/>
      <c r="AC251" s="18"/>
      <c r="AD251" s="18"/>
      <c r="AE251" s="18"/>
      <c r="AF251" s="18"/>
      <c r="AG251" s="18"/>
      <c r="AH251" s="18"/>
      <c r="AI251" s="76"/>
      <c r="AJ251" s="77"/>
      <c r="AK251" s="77"/>
      <c r="AL251" s="78"/>
      <c r="AM251" s="79"/>
      <c r="AN251" s="84"/>
      <c r="AO251" s="85"/>
      <c r="AP251" s="22"/>
      <c r="AQ251" s="18"/>
      <c r="AR251" s="18"/>
      <c r="AS251" s="86"/>
      <c r="AT251" s="27"/>
      <c r="AU251" s="27"/>
      <c r="AV251" s="27"/>
      <c r="AW251" s="18"/>
      <c r="AX251" s="18"/>
      <c r="AY251" s="18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</row>
    <row r="252" spans="1:232" ht="13" hidden="1" customHeight="1">
      <c r="A252" s="16"/>
      <c r="B252" s="16"/>
      <c r="C252" s="64"/>
      <c r="D252" s="64"/>
      <c r="E252" s="64"/>
      <c r="F252" s="64"/>
      <c r="G252" s="64"/>
      <c r="H252" s="64"/>
      <c r="I252" s="65"/>
      <c r="J252" s="133" t="s">
        <v>4</v>
      </c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5"/>
      <c r="X252" s="19"/>
      <c r="Y252" s="133" t="s">
        <v>5</v>
      </c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5"/>
      <c r="AV252" s="19"/>
      <c r="AW252" s="136" t="s">
        <v>48</v>
      </c>
      <c r="AX252" s="137"/>
      <c r="AY252" s="137"/>
    </row>
    <row r="253" spans="1:232" hidden="1">
      <c r="A253" s="89"/>
      <c r="B253" s="21" t="s">
        <v>6</v>
      </c>
      <c r="C253" s="132" t="s">
        <v>7</v>
      </c>
      <c r="D253" s="132"/>
      <c r="E253" s="132"/>
      <c r="F253" s="132" t="s">
        <v>8</v>
      </c>
      <c r="G253" s="132"/>
      <c r="H253" s="132"/>
      <c r="I253" s="22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3"/>
      <c r="AY253" s="23"/>
    </row>
    <row r="254" spans="1:232" ht="60" hidden="1">
      <c r="A254" s="7"/>
      <c r="B254" s="25"/>
      <c r="C254" s="26" t="s">
        <v>9</v>
      </c>
      <c r="D254" s="26" t="s">
        <v>10</v>
      </c>
      <c r="E254" s="26" t="s">
        <v>11</v>
      </c>
      <c r="F254" s="26" t="s">
        <v>9</v>
      </c>
      <c r="G254" s="26" t="s">
        <v>10</v>
      </c>
      <c r="H254" s="26" t="s">
        <v>11</v>
      </c>
      <c r="I254" s="27"/>
      <c r="K254" s="28" t="s">
        <v>12</v>
      </c>
      <c r="L254" s="28" t="s">
        <v>13</v>
      </c>
      <c r="M254" s="28" t="s">
        <v>14</v>
      </c>
      <c r="N254" s="28" t="s">
        <v>15</v>
      </c>
      <c r="O254" s="28" t="s">
        <v>16</v>
      </c>
      <c r="P254" s="28" t="s">
        <v>17</v>
      </c>
      <c r="Q254" s="28" t="s">
        <v>18</v>
      </c>
      <c r="R254" s="28" t="s">
        <v>19</v>
      </c>
      <c r="S254" s="98" t="s">
        <v>3</v>
      </c>
      <c r="T254" s="28" t="s">
        <v>20</v>
      </c>
      <c r="U254" s="28" t="s">
        <v>21</v>
      </c>
      <c r="V254" s="28" t="s">
        <v>22</v>
      </c>
      <c r="W254" s="28" t="s">
        <v>22</v>
      </c>
      <c r="X254" s="29"/>
      <c r="Y254" s="30"/>
      <c r="Z254" s="98" t="s">
        <v>23</v>
      </c>
      <c r="AA254" s="28" t="s">
        <v>24</v>
      </c>
      <c r="AB254" s="98" t="s">
        <v>25</v>
      </c>
      <c r="AC254" s="98" t="s">
        <v>26</v>
      </c>
      <c r="AD254" s="98" t="s">
        <v>27</v>
      </c>
      <c r="AE254" s="28" t="s">
        <v>28</v>
      </c>
      <c r="AF254" s="28" t="s">
        <v>29</v>
      </c>
      <c r="AG254" s="99" t="s">
        <v>30</v>
      </c>
      <c r="AH254" s="99" t="s">
        <v>31</v>
      </c>
      <c r="AI254" s="98" t="s">
        <v>32</v>
      </c>
      <c r="AJ254" s="28" t="s">
        <v>33</v>
      </c>
      <c r="AK254" s="28" t="s">
        <v>34</v>
      </c>
      <c r="AL254" s="28" t="s">
        <v>35</v>
      </c>
      <c r="AM254" s="98" t="s">
        <v>36</v>
      </c>
      <c r="AN254" s="98" t="s">
        <v>37</v>
      </c>
      <c r="AO254" s="28" t="s">
        <v>38</v>
      </c>
      <c r="AP254" s="28" t="s">
        <v>39</v>
      </c>
      <c r="AQ254" s="98" t="s">
        <v>3</v>
      </c>
      <c r="AR254" s="28" t="s">
        <v>40</v>
      </c>
      <c r="AS254" s="28" t="s">
        <v>41</v>
      </c>
      <c r="AT254" s="28" t="s">
        <v>22</v>
      </c>
      <c r="AU254" s="28" t="s">
        <v>22</v>
      </c>
      <c r="AV254" s="29"/>
      <c r="AX254" s="31" t="s">
        <v>42</v>
      </c>
      <c r="AY254" s="31" t="s">
        <v>25</v>
      </c>
    </row>
    <row r="255" spans="1:232" hidden="1">
      <c r="A255" s="7"/>
      <c r="B255" s="32" t="s">
        <v>50</v>
      </c>
      <c r="C255" s="33"/>
      <c r="D255" s="34">
        <f>E255-C255</f>
        <v>0</v>
      </c>
      <c r="E255" s="35"/>
      <c r="F255" s="33"/>
      <c r="G255" s="34">
        <f>H255-F255</f>
        <v>0</v>
      </c>
      <c r="H255" s="35"/>
      <c r="I255" s="36"/>
      <c r="K255" s="40" t="e">
        <f>(C255/E255)/(F255/H255)</f>
        <v>#DIV/0!</v>
      </c>
      <c r="L255" s="100" t="e">
        <f>(D255/(C255*E255)+(G255/(F255*H255)))</f>
        <v>#DIV/0!</v>
      </c>
      <c r="M255" s="101" t="e">
        <f>1/L255</f>
        <v>#DIV/0!</v>
      </c>
      <c r="N255" s="102" t="e">
        <f>LN(K255)</f>
        <v>#DIV/0!</v>
      </c>
      <c r="O255" s="102" t="e">
        <f>M255*N255</f>
        <v>#DIV/0!</v>
      </c>
      <c r="P255" s="102" t="e">
        <f>LN(K255)</f>
        <v>#DIV/0!</v>
      </c>
      <c r="Q255" s="121" t="e">
        <f>K255</f>
        <v>#DIV/0!</v>
      </c>
      <c r="R255" s="102" t="e">
        <f t="shared" ref="R255:R260" si="364">SQRT(1/M255)</f>
        <v>#DIV/0!</v>
      </c>
      <c r="S255" s="37">
        <f t="shared" ref="S255:S260" si="365">$H$2</f>
        <v>1.9599639845400536</v>
      </c>
      <c r="T255" s="38" t="e">
        <f t="shared" ref="T255:T260" si="366">P255-(R255*S255)</f>
        <v>#DIV/0!</v>
      </c>
      <c r="U255" s="38" t="e">
        <f t="shared" ref="U255:U260" si="367">P255+(R255*S255)</f>
        <v>#DIV/0!</v>
      </c>
      <c r="V255" s="39" t="e">
        <f>EXP(T255)</f>
        <v>#DIV/0!</v>
      </c>
      <c r="W255" s="40" t="e">
        <f>EXP(U255)</f>
        <v>#DIV/0!</v>
      </c>
      <c r="X255" s="41"/>
      <c r="Z255" s="104" t="e">
        <f>(N255-P260)^2</f>
        <v>#DIV/0!</v>
      </c>
      <c r="AA255" s="40" t="e">
        <f>M255*Z255</f>
        <v>#DIV/0!</v>
      </c>
      <c r="AB255" s="105">
        <v>1</v>
      </c>
      <c r="AC255" s="106"/>
      <c r="AD255" s="106"/>
      <c r="AE255" s="101" t="e">
        <f>M255^2</f>
        <v>#DIV/0!</v>
      </c>
      <c r="AF255" s="107"/>
      <c r="AG255" s="108" t="e">
        <f>AG260</f>
        <v>#DIV/0!</v>
      </c>
      <c r="AH255" s="108" t="e">
        <f>AH260</f>
        <v>#DIV/0!</v>
      </c>
      <c r="AI255" s="40" t="e">
        <f>1/M255</f>
        <v>#DIV/0!</v>
      </c>
      <c r="AJ255" s="109" t="e">
        <f>1/(AH255+AI255)</f>
        <v>#DIV/0!</v>
      </c>
      <c r="AK255" s="110" t="e">
        <f>AJ255/AJ260</f>
        <v>#DIV/0!</v>
      </c>
      <c r="AL255" s="42" t="e">
        <f>AJ255*N255</f>
        <v>#DIV/0!</v>
      </c>
      <c r="AM255" s="42" t="e">
        <f t="shared" ref="AM255:AM260" si="368">AL255/AJ255</f>
        <v>#DIV/0!</v>
      </c>
      <c r="AN255" s="40" t="e">
        <f t="shared" ref="AN255:AN260" si="369">EXP(AM255)</f>
        <v>#DIV/0!</v>
      </c>
      <c r="AO255" s="43" t="e">
        <f t="shared" ref="AO255:AO260" si="370">1/AJ255</f>
        <v>#DIV/0!</v>
      </c>
      <c r="AP255" s="40" t="e">
        <f t="shared" ref="AP255:AP260" si="371">SQRT(AO255)</f>
        <v>#DIV/0!</v>
      </c>
      <c r="AQ255" s="37">
        <f t="shared" ref="AQ255:AQ260" si="372">$H$2</f>
        <v>1.9599639845400536</v>
      </c>
      <c r="AR255" s="38" t="e">
        <f t="shared" ref="AR255:AR260" si="373">AM255-(AQ255*AP255)</f>
        <v>#DIV/0!</v>
      </c>
      <c r="AS255" s="38" t="e">
        <f t="shared" ref="AS255:AS260" si="374">AM255+(1.96*AP255)</f>
        <v>#DIV/0!</v>
      </c>
      <c r="AT255" s="44" t="e">
        <f>EXP(AR255)</f>
        <v>#DIV/0!</v>
      </c>
      <c r="AU255" s="44" t="e">
        <f>EXP(AS255)</f>
        <v>#DIV/0!</v>
      </c>
      <c r="AV255" s="27"/>
      <c r="AX255" s="45"/>
      <c r="AY255" s="45">
        <v>1</v>
      </c>
    </row>
    <row r="256" spans="1:232" hidden="1">
      <c r="A256" s="7"/>
      <c r="B256" s="32" t="s">
        <v>51</v>
      </c>
      <c r="C256" s="33"/>
      <c r="D256" s="34">
        <f>E256-C256</f>
        <v>0</v>
      </c>
      <c r="E256" s="35"/>
      <c r="F256" s="33"/>
      <c r="G256" s="34">
        <f>H256-F256</f>
        <v>0</v>
      </c>
      <c r="H256" s="35"/>
      <c r="I256" s="36"/>
      <c r="K256" s="40" t="e">
        <f>(C256/E256)/(F256/H256)</f>
        <v>#DIV/0!</v>
      </c>
      <c r="L256" s="100" t="e">
        <f>(D256/(C256*E256)+(G256/(F256*H256)))</f>
        <v>#DIV/0!</v>
      </c>
      <c r="M256" s="101" t="e">
        <f>1/L256</f>
        <v>#DIV/0!</v>
      </c>
      <c r="N256" s="102" t="e">
        <f>LN(K256)</f>
        <v>#DIV/0!</v>
      </c>
      <c r="O256" s="102" t="e">
        <f>M256*N256</f>
        <v>#DIV/0!</v>
      </c>
      <c r="P256" s="102" t="e">
        <f>LN(K256)</f>
        <v>#DIV/0!</v>
      </c>
      <c r="Q256" s="121" t="e">
        <f>K256</f>
        <v>#DIV/0!</v>
      </c>
      <c r="R256" s="102" t="e">
        <f t="shared" si="364"/>
        <v>#DIV/0!</v>
      </c>
      <c r="S256" s="37">
        <f t="shared" si="365"/>
        <v>1.9599639845400536</v>
      </c>
      <c r="T256" s="38" t="e">
        <f t="shared" si="366"/>
        <v>#DIV/0!</v>
      </c>
      <c r="U256" s="38" t="e">
        <f t="shared" si="367"/>
        <v>#DIV/0!</v>
      </c>
      <c r="V256" s="39" t="e">
        <f t="shared" ref="V256:W259" si="375">EXP(T256)</f>
        <v>#DIV/0!</v>
      </c>
      <c r="W256" s="40" t="e">
        <f t="shared" si="375"/>
        <v>#DIV/0!</v>
      </c>
      <c r="X256" s="41"/>
      <c r="Z256" s="104" t="e">
        <f>(N256-P260)^2</f>
        <v>#DIV/0!</v>
      </c>
      <c r="AA256" s="40" t="e">
        <f>M256*Z256</f>
        <v>#DIV/0!</v>
      </c>
      <c r="AB256" s="105">
        <v>1</v>
      </c>
      <c r="AC256" s="106"/>
      <c r="AD256" s="106"/>
      <c r="AE256" s="101" t="e">
        <f>M256^2</f>
        <v>#DIV/0!</v>
      </c>
      <c r="AF256" s="107"/>
      <c r="AG256" s="108" t="e">
        <f>AG260</f>
        <v>#DIV/0!</v>
      </c>
      <c r="AH256" s="108" t="e">
        <f>AH260</f>
        <v>#DIV/0!</v>
      </c>
      <c r="AI256" s="40" t="e">
        <f>1/M256</f>
        <v>#DIV/0!</v>
      </c>
      <c r="AJ256" s="109" t="e">
        <f>1/(AH256+AI256)</f>
        <v>#DIV/0!</v>
      </c>
      <c r="AK256" s="110" t="e">
        <f>AJ256/AJ260</f>
        <v>#DIV/0!</v>
      </c>
      <c r="AL256" s="42" t="e">
        <f>AJ256*N256</f>
        <v>#DIV/0!</v>
      </c>
      <c r="AM256" s="42" t="e">
        <f t="shared" si="368"/>
        <v>#DIV/0!</v>
      </c>
      <c r="AN256" s="40" t="e">
        <f t="shared" si="369"/>
        <v>#DIV/0!</v>
      </c>
      <c r="AO256" s="43" t="e">
        <f t="shared" si="370"/>
        <v>#DIV/0!</v>
      </c>
      <c r="AP256" s="40" t="e">
        <f t="shared" si="371"/>
        <v>#DIV/0!</v>
      </c>
      <c r="AQ256" s="37">
        <f t="shared" si="372"/>
        <v>1.9599639845400536</v>
      </c>
      <c r="AR256" s="38" t="e">
        <f t="shared" si="373"/>
        <v>#DIV/0!</v>
      </c>
      <c r="AS256" s="38" t="e">
        <f t="shared" si="374"/>
        <v>#DIV/0!</v>
      </c>
      <c r="AT256" s="44" t="e">
        <f t="shared" ref="AT256:AU259" si="376">EXP(AR256)</f>
        <v>#DIV/0!</v>
      </c>
      <c r="AU256" s="44" t="e">
        <f t="shared" si="376"/>
        <v>#DIV/0!</v>
      </c>
      <c r="AV256" s="27"/>
      <c r="AX256" s="45"/>
      <c r="AY256" s="45">
        <v>1</v>
      </c>
    </row>
    <row r="257" spans="1:232" hidden="1">
      <c r="A257" s="7"/>
      <c r="B257" s="32" t="s">
        <v>52</v>
      </c>
      <c r="C257" s="33"/>
      <c r="D257" s="34">
        <f>E257-C257</f>
        <v>0</v>
      </c>
      <c r="E257" s="35"/>
      <c r="F257" s="33"/>
      <c r="G257" s="34">
        <f>H257-F257</f>
        <v>0</v>
      </c>
      <c r="H257" s="35"/>
      <c r="I257" s="36"/>
      <c r="K257" s="40" t="e">
        <f>(C257/E257)/(F257/H257)</f>
        <v>#DIV/0!</v>
      </c>
      <c r="L257" s="100" t="e">
        <f>(D257/(C257*E257)+(G257/(F257*H257)))</f>
        <v>#DIV/0!</v>
      </c>
      <c r="M257" s="101" t="e">
        <f>1/L257</f>
        <v>#DIV/0!</v>
      </c>
      <c r="N257" s="102" t="e">
        <f>LN(K257)</f>
        <v>#DIV/0!</v>
      </c>
      <c r="O257" s="102" t="e">
        <f>M257*N257</f>
        <v>#DIV/0!</v>
      </c>
      <c r="P257" s="102" t="e">
        <f>LN(K257)</f>
        <v>#DIV/0!</v>
      </c>
      <c r="Q257" s="121" t="e">
        <f>K257</f>
        <v>#DIV/0!</v>
      </c>
      <c r="R257" s="102" t="e">
        <f t="shared" si="364"/>
        <v>#DIV/0!</v>
      </c>
      <c r="S257" s="37">
        <f t="shared" si="365"/>
        <v>1.9599639845400536</v>
      </c>
      <c r="T257" s="38" t="e">
        <f t="shared" si="366"/>
        <v>#DIV/0!</v>
      </c>
      <c r="U257" s="38" t="e">
        <f t="shared" si="367"/>
        <v>#DIV/0!</v>
      </c>
      <c r="V257" s="39" t="e">
        <f t="shared" si="375"/>
        <v>#DIV/0!</v>
      </c>
      <c r="W257" s="40" t="e">
        <f t="shared" si="375"/>
        <v>#DIV/0!</v>
      </c>
      <c r="X257" s="41"/>
      <c r="Z257" s="104" t="e">
        <f>(N257-P260)^2</f>
        <v>#DIV/0!</v>
      </c>
      <c r="AA257" s="40" t="e">
        <f>M257*Z257</f>
        <v>#DIV/0!</v>
      </c>
      <c r="AB257" s="105">
        <v>1</v>
      </c>
      <c r="AC257" s="106"/>
      <c r="AD257" s="106"/>
      <c r="AE257" s="101" t="e">
        <f>M257^2</f>
        <v>#DIV/0!</v>
      </c>
      <c r="AF257" s="107"/>
      <c r="AG257" s="108" t="e">
        <f>AG260</f>
        <v>#DIV/0!</v>
      </c>
      <c r="AH257" s="108" t="e">
        <f>AH260</f>
        <v>#DIV/0!</v>
      </c>
      <c r="AI257" s="40" t="e">
        <f>1/M257</f>
        <v>#DIV/0!</v>
      </c>
      <c r="AJ257" s="109" t="e">
        <f>1/(AH257+AI257)</f>
        <v>#DIV/0!</v>
      </c>
      <c r="AK257" s="110" t="e">
        <f>AJ257/AJ260</f>
        <v>#DIV/0!</v>
      </c>
      <c r="AL257" s="42" t="e">
        <f>AJ257*N257</f>
        <v>#DIV/0!</v>
      </c>
      <c r="AM257" s="42" t="e">
        <f t="shared" si="368"/>
        <v>#DIV/0!</v>
      </c>
      <c r="AN257" s="40" t="e">
        <f t="shared" si="369"/>
        <v>#DIV/0!</v>
      </c>
      <c r="AO257" s="43" t="e">
        <f t="shared" si="370"/>
        <v>#DIV/0!</v>
      </c>
      <c r="AP257" s="40" t="e">
        <f t="shared" si="371"/>
        <v>#DIV/0!</v>
      </c>
      <c r="AQ257" s="37">
        <f t="shared" si="372"/>
        <v>1.9599639845400536</v>
      </c>
      <c r="AR257" s="38" t="e">
        <f t="shared" si="373"/>
        <v>#DIV/0!</v>
      </c>
      <c r="AS257" s="38" t="e">
        <f t="shared" si="374"/>
        <v>#DIV/0!</v>
      </c>
      <c r="AT257" s="44" t="e">
        <f t="shared" si="376"/>
        <v>#DIV/0!</v>
      </c>
      <c r="AU257" s="44" t="e">
        <f t="shared" si="376"/>
        <v>#DIV/0!</v>
      </c>
      <c r="AV257" s="27"/>
      <c r="AX257" s="45"/>
      <c r="AY257" s="45">
        <v>1</v>
      </c>
    </row>
    <row r="258" spans="1:232" hidden="1">
      <c r="A258" s="7"/>
      <c r="B258" s="32" t="s">
        <v>53</v>
      </c>
      <c r="C258" s="33"/>
      <c r="D258" s="34">
        <f>E258-C258</f>
        <v>0</v>
      </c>
      <c r="E258" s="35"/>
      <c r="F258" s="33"/>
      <c r="G258" s="34">
        <f>H258-F258</f>
        <v>0</v>
      </c>
      <c r="H258" s="35"/>
      <c r="I258" s="36"/>
      <c r="K258" s="40" t="e">
        <f>(C258/E258)/(F258/H258)</f>
        <v>#DIV/0!</v>
      </c>
      <c r="L258" s="100" t="e">
        <f>(D258/(C258*E258)+(G258/(F258*H258)))</f>
        <v>#DIV/0!</v>
      </c>
      <c r="M258" s="101" t="e">
        <f>1/L258</f>
        <v>#DIV/0!</v>
      </c>
      <c r="N258" s="102" t="e">
        <f>LN(K258)</f>
        <v>#DIV/0!</v>
      </c>
      <c r="O258" s="102" t="e">
        <f>M258*N258</f>
        <v>#DIV/0!</v>
      </c>
      <c r="P258" s="102" t="e">
        <f>LN(K258)</f>
        <v>#DIV/0!</v>
      </c>
      <c r="Q258" s="121" t="e">
        <f>K258</f>
        <v>#DIV/0!</v>
      </c>
      <c r="R258" s="102" t="e">
        <f t="shared" si="364"/>
        <v>#DIV/0!</v>
      </c>
      <c r="S258" s="37">
        <f t="shared" si="365"/>
        <v>1.9599639845400536</v>
      </c>
      <c r="T258" s="38" t="e">
        <f t="shared" si="366"/>
        <v>#DIV/0!</v>
      </c>
      <c r="U258" s="38" t="e">
        <f t="shared" si="367"/>
        <v>#DIV/0!</v>
      </c>
      <c r="V258" s="39" t="e">
        <f t="shared" si="375"/>
        <v>#DIV/0!</v>
      </c>
      <c r="W258" s="40" t="e">
        <f t="shared" si="375"/>
        <v>#DIV/0!</v>
      </c>
      <c r="X258" s="41"/>
      <c r="Z258" s="104" t="e">
        <f>(N258-P260)^2</f>
        <v>#DIV/0!</v>
      </c>
      <c r="AA258" s="40" t="e">
        <f>M258*Z258</f>
        <v>#DIV/0!</v>
      </c>
      <c r="AB258" s="105">
        <v>1</v>
      </c>
      <c r="AC258" s="106"/>
      <c r="AD258" s="106"/>
      <c r="AE258" s="101" t="e">
        <f>M258^2</f>
        <v>#DIV/0!</v>
      </c>
      <c r="AF258" s="107"/>
      <c r="AG258" s="108" t="e">
        <f>AG260</f>
        <v>#DIV/0!</v>
      </c>
      <c r="AH258" s="108" t="e">
        <f>AH260</f>
        <v>#DIV/0!</v>
      </c>
      <c r="AI258" s="40" t="e">
        <f>1/M258</f>
        <v>#DIV/0!</v>
      </c>
      <c r="AJ258" s="109" t="e">
        <f>1/(AH258+AI258)</f>
        <v>#DIV/0!</v>
      </c>
      <c r="AK258" s="110" t="e">
        <f>AJ258/AJ260</f>
        <v>#DIV/0!</v>
      </c>
      <c r="AL258" s="42" t="e">
        <f>AJ258*N258</f>
        <v>#DIV/0!</v>
      </c>
      <c r="AM258" s="42" t="e">
        <f t="shared" si="368"/>
        <v>#DIV/0!</v>
      </c>
      <c r="AN258" s="40" t="e">
        <f t="shared" si="369"/>
        <v>#DIV/0!</v>
      </c>
      <c r="AO258" s="43" t="e">
        <f t="shared" si="370"/>
        <v>#DIV/0!</v>
      </c>
      <c r="AP258" s="40" t="e">
        <f t="shared" si="371"/>
        <v>#DIV/0!</v>
      </c>
      <c r="AQ258" s="37">
        <f t="shared" si="372"/>
        <v>1.9599639845400536</v>
      </c>
      <c r="AR258" s="38" t="e">
        <f t="shared" si="373"/>
        <v>#DIV/0!</v>
      </c>
      <c r="AS258" s="38" t="e">
        <f t="shared" si="374"/>
        <v>#DIV/0!</v>
      </c>
      <c r="AT258" s="44" t="e">
        <f t="shared" si="376"/>
        <v>#DIV/0!</v>
      </c>
      <c r="AU258" s="44" t="e">
        <f t="shared" si="376"/>
        <v>#DIV/0!</v>
      </c>
      <c r="AV258" s="27"/>
      <c r="AX258" s="45"/>
      <c r="AY258" s="45">
        <v>1</v>
      </c>
    </row>
    <row r="259" spans="1:232" hidden="1">
      <c r="A259" s="7"/>
      <c r="B259" s="32" t="s">
        <v>54</v>
      </c>
      <c r="C259" s="33"/>
      <c r="D259" s="34">
        <f>E259-C259</f>
        <v>0</v>
      </c>
      <c r="E259" s="35"/>
      <c r="F259" s="33"/>
      <c r="G259" s="34">
        <f>H259-F259</f>
        <v>0</v>
      </c>
      <c r="H259" s="35"/>
      <c r="I259" s="36"/>
      <c r="K259" s="40" t="e">
        <f>(C259/E259)/(F259/H259)</f>
        <v>#DIV/0!</v>
      </c>
      <c r="L259" s="100" t="e">
        <f>(D259/(C259*E259)+(G259/(F259*H259)))</f>
        <v>#DIV/0!</v>
      </c>
      <c r="M259" s="101" t="e">
        <f>1/L259</f>
        <v>#DIV/0!</v>
      </c>
      <c r="N259" s="102" t="e">
        <f>LN(K259)</f>
        <v>#DIV/0!</v>
      </c>
      <c r="O259" s="102" t="e">
        <f>M259*N259</f>
        <v>#DIV/0!</v>
      </c>
      <c r="P259" s="102" t="e">
        <f>LN(K259)</f>
        <v>#DIV/0!</v>
      </c>
      <c r="Q259" s="121" t="e">
        <f>K259</f>
        <v>#DIV/0!</v>
      </c>
      <c r="R259" s="102" t="e">
        <f t="shared" si="364"/>
        <v>#DIV/0!</v>
      </c>
      <c r="S259" s="37">
        <f t="shared" si="365"/>
        <v>1.9599639845400536</v>
      </c>
      <c r="T259" s="38" t="e">
        <f t="shared" si="366"/>
        <v>#DIV/0!</v>
      </c>
      <c r="U259" s="38" t="e">
        <f t="shared" si="367"/>
        <v>#DIV/0!</v>
      </c>
      <c r="V259" s="39" t="e">
        <f t="shared" si="375"/>
        <v>#DIV/0!</v>
      </c>
      <c r="W259" s="40" t="e">
        <f t="shared" si="375"/>
        <v>#DIV/0!</v>
      </c>
      <c r="X259" s="41"/>
      <c r="Z259" s="104" t="e">
        <f>(N259-P260)^2</f>
        <v>#DIV/0!</v>
      </c>
      <c r="AA259" s="40" t="e">
        <f>M259*Z259</f>
        <v>#DIV/0!</v>
      </c>
      <c r="AB259" s="105">
        <v>1</v>
      </c>
      <c r="AC259" s="106"/>
      <c r="AD259" s="106"/>
      <c r="AE259" s="101" t="e">
        <f>M259^2</f>
        <v>#DIV/0!</v>
      </c>
      <c r="AF259" s="107"/>
      <c r="AG259" s="108" t="e">
        <f>AG260</f>
        <v>#DIV/0!</v>
      </c>
      <c r="AH259" s="108" t="e">
        <f>AH260</f>
        <v>#DIV/0!</v>
      </c>
      <c r="AI259" s="40" t="e">
        <f>1/M259</f>
        <v>#DIV/0!</v>
      </c>
      <c r="AJ259" s="109" t="e">
        <f>1/(AH259+AI259)</f>
        <v>#DIV/0!</v>
      </c>
      <c r="AK259" s="110" t="e">
        <f>AJ259/AJ260</f>
        <v>#DIV/0!</v>
      </c>
      <c r="AL259" s="42" t="e">
        <f>AJ259*N259</f>
        <v>#DIV/0!</v>
      </c>
      <c r="AM259" s="42" t="e">
        <f t="shared" si="368"/>
        <v>#DIV/0!</v>
      </c>
      <c r="AN259" s="40" t="e">
        <f t="shared" si="369"/>
        <v>#DIV/0!</v>
      </c>
      <c r="AO259" s="43" t="e">
        <f t="shared" si="370"/>
        <v>#DIV/0!</v>
      </c>
      <c r="AP259" s="40" t="e">
        <f t="shared" si="371"/>
        <v>#DIV/0!</v>
      </c>
      <c r="AQ259" s="37">
        <f t="shared" si="372"/>
        <v>1.9599639845400536</v>
      </c>
      <c r="AR259" s="38" t="e">
        <f t="shared" si="373"/>
        <v>#DIV/0!</v>
      </c>
      <c r="AS259" s="38" t="e">
        <f t="shared" si="374"/>
        <v>#DIV/0!</v>
      </c>
      <c r="AT259" s="44" t="e">
        <f t="shared" si="376"/>
        <v>#DIV/0!</v>
      </c>
      <c r="AU259" s="44" t="e">
        <f t="shared" si="376"/>
        <v>#DIV/0!</v>
      </c>
      <c r="AV259" s="27"/>
      <c r="AX259" s="45"/>
      <c r="AY259" s="45">
        <v>1</v>
      </c>
    </row>
    <row r="260" spans="1:232" hidden="1">
      <c r="A260" s="7"/>
      <c r="B260" s="46">
        <f>COUNT(D255:D259)</f>
        <v>5</v>
      </c>
      <c r="C260" s="47">
        <f t="shared" ref="C260:H260" si="377">SUM(C255:C259)</f>
        <v>0</v>
      </c>
      <c r="D260" s="47">
        <f t="shared" si="377"/>
        <v>0</v>
      </c>
      <c r="E260" s="47">
        <f t="shared" si="377"/>
        <v>0</v>
      </c>
      <c r="F260" s="47">
        <f t="shared" si="377"/>
        <v>0</v>
      </c>
      <c r="G260" s="47">
        <f t="shared" si="377"/>
        <v>0</v>
      </c>
      <c r="H260" s="47">
        <f t="shared" si="377"/>
        <v>0</v>
      </c>
      <c r="I260" s="48"/>
      <c r="K260" s="61"/>
      <c r="L260" s="123"/>
      <c r="M260" s="49" t="e">
        <f>SUM(M255:M259)</f>
        <v>#DIV/0!</v>
      </c>
      <c r="N260" s="50"/>
      <c r="O260" s="51" t="e">
        <f>SUM(O255:O259)</f>
        <v>#DIV/0!</v>
      </c>
      <c r="P260" s="52" t="e">
        <f>O260/M260</f>
        <v>#DIV/0!</v>
      </c>
      <c r="Q260" s="51" t="e">
        <f>EXP(P260)</f>
        <v>#DIV/0!</v>
      </c>
      <c r="R260" s="51" t="e">
        <f t="shared" si="364"/>
        <v>#DIV/0!</v>
      </c>
      <c r="S260" s="37">
        <f t="shared" si="365"/>
        <v>1.9599639845400536</v>
      </c>
      <c r="T260" s="53" t="e">
        <f t="shared" si="366"/>
        <v>#DIV/0!</v>
      </c>
      <c r="U260" s="53" t="e">
        <f t="shared" si="367"/>
        <v>#DIV/0!</v>
      </c>
      <c r="V260" s="112" t="e">
        <f>EXP(T260)</f>
        <v>#DIV/0!</v>
      </c>
      <c r="W260" s="61" t="e">
        <f>EXP(U260)</f>
        <v>#DIV/0!</v>
      </c>
      <c r="X260" s="54"/>
      <c r="Y260" s="54"/>
      <c r="Z260" s="55"/>
      <c r="AA260" s="56" t="e">
        <f>SUM(AA255:AA259)</f>
        <v>#DIV/0!</v>
      </c>
      <c r="AB260" s="57">
        <f>SUM(AB255:AB259)</f>
        <v>5</v>
      </c>
      <c r="AC260" s="58" t="e">
        <f>AA260-(AB260-1)</f>
        <v>#DIV/0!</v>
      </c>
      <c r="AD260" s="49" t="e">
        <f>M260</f>
        <v>#DIV/0!</v>
      </c>
      <c r="AE260" s="49" t="e">
        <f>SUM(AE255:AE259)</f>
        <v>#DIV/0!</v>
      </c>
      <c r="AF260" s="59" t="e">
        <f>AE260/AD260</f>
        <v>#DIV/0!</v>
      </c>
      <c r="AG260" s="113" t="e">
        <f>AC260/(AD260-AF260)</f>
        <v>#DIV/0!</v>
      </c>
      <c r="AH260" s="113" t="e">
        <f>IF(AA260&lt;AB260-1,"0",AG260)</f>
        <v>#DIV/0!</v>
      </c>
      <c r="AI260" s="55"/>
      <c r="AJ260" s="49" t="e">
        <f>SUM(AJ255:AJ259)</f>
        <v>#DIV/0!</v>
      </c>
      <c r="AK260" s="114" t="e">
        <f>SUM(AK255:AK259)</f>
        <v>#DIV/0!</v>
      </c>
      <c r="AL260" s="58" t="e">
        <f>SUM(AL255:AL259)</f>
        <v>#DIV/0!</v>
      </c>
      <c r="AM260" s="58" t="e">
        <f t="shared" si="368"/>
        <v>#DIV/0!</v>
      </c>
      <c r="AN260" s="61" t="e">
        <f t="shared" si="369"/>
        <v>#DIV/0!</v>
      </c>
      <c r="AO260" s="60" t="e">
        <f t="shared" si="370"/>
        <v>#DIV/0!</v>
      </c>
      <c r="AP260" s="61" t="e">
        <f t="shared" si="371"/>
        <v>#DIV/0!</v>
      </c>
      <c r="AQ260" s="37">
        <f t="shared" si="372"/>
        <v>1.9599639845400536</v>
      </c>
      <c r="AR260" s="53" t="e">
        <f t="shared" si="373"/>
        <v>#DIV/0!</v>
      </c>
      <c r="AS260" s="53" t="e">
        <f t="shared" si="374"/>
        <v>#DIV/0!</v>
      </c>
      <c r="AT260" s="124" t="e">
        <f>EXP(AR260)</f>
        <v>#DIV/0!</v>
      </c>
      <c r="AU260" s="124" t="e">
        <f>EXP(AS260)</f>
        <v>#DIV/0!</v>
      </c>
      <c r="AV260" s="88"/>
      <c r="AW260" s="126"/>
      <c r="AX260" s="63" t="e">
        <f>AA260</f>
        <v>#DIV/0!</v>
      </c>
      <c r="AY260" s="46">
        <f>SUM(AY255:AY259)</f>
        <v>5</v>
      </c>
    </row>
    <row r="261" spans="1:232" ht="13.5" hidden="1" thickBot="1">
      <c r="B261" s="16"/>
      <c r="C261" s="64"/>
      <c r="D261" s="64"/>
      <c r="E261" s="64"/>
      <c r="F261" s="64"/>
      <c r="G261" s="64"/>
      <c r="H261" s="64"/>
      <c r="I261" s="65"/>
      <c r="J261" s="18"/>
      <c r="K261" s="18"/>
      <c r="L261" s="18"/>
      <c r="M261" s="18"/>
      <c r="N261" s="18"/>
      <c r="O261" s="18"/>
      <c r="P261" s="18"/>
      <c r="Q261" s="18"/>
      <c r="R261" s="66"/>
      <c r="S261" s="66"/>
      <c r="T261" s="66"/>
      <c r="U261" s="66"/>
      <c r="V261" s="66"/>
      <c r="W261" s="66"/>
      <c r="X261" s="66"/>
      <c r="Z261" s="18"/>
      <c r="AA261" s="18"/>
      <c r="AB261" s="67"/>
      <c r="AC261" s="68"/>
      <c r="AD261" s="68"/>
      <c r="AE261" s="68"/>
      <c r="AF261" s="70"/>
      <c r="AG261" s="70"/>
      <c r="AH261" s="70"/>
      <c r="AI261" s="70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71"/>
      <c r="AU261" s="71"/>
      <c r="AV261" s="71"/>
      <c r="AW261" s="18"/>
      <c r="AX261" s="72" t="s">
        <v>43</v>
      </c>
      <c r="AY261" s="18"/>
    </row>
    <row r="262" spans="1:232" ht="26.5" hidden="1" thickBot="1">
      <c r="B262" s="10"/>
      <c r="C262" s="73"/>
      <c r="D262" s="73"/>
      <c r="E262" s="73"/>
      <c r="F262" s="73"/>
      <c r="G262" s="73"/>
      <c r="H262" s="73"/>
      <c r="I262" s="74"/>
      <c r="J262" s="72"/>
      <c r="K262" s="72"/>
      <c r="L262" s="18"/>
      <c r="M262" s="18"/>
      <c r="N262" s="18"/>
      <c r="O262" s="18"/>
      <c r="P262" s="18"/>
      <c r="Q262" s="18"/>
      <c r="R262" s="75"/>
      <c r="S262" s="75"/>
      <c r="T262" s="75"/>
      <c r="U262" s="75"/>
      <c r="V262" s="75"/>
      <c r="W262" s="75"/>
      <c r="X262" s="75"/>
      <c r="Z262" s="18"/>
      <c r="AA262" s="18"/>
      <c r="AB262" s="18"/>
      <c r="AC262" s="18"/>
      <c r="AD262" s="18"/>
      <c r="AE262" s="18"/>
      <c r="AF262" s="18"/>
      <c r="AG262" s="18"/>
      <c r="AH262" s="18"/>
      <c r="AI262" s="76"/>
      <c r="AJ262" s="77"/>
      <c r="AK262" s="77"/>
      <c r="AL262" s="78"/>
      <c r="AM262" s="79"/>
      <c r="AN262" s="117"/>
      <c r="AO262" s="118" t="s">
        <v>44</v>
      </c>
      <c r="AP262" s="119">
        <f>TINV((1-$H$1),(AB260-2))</f>
        <v>3.1824463052837078</v>
      </c>
      <c r="AQ262" s="18"/>
      <c r="AR262" s="80" t="s">
        <v>45</v>
      </c>
      <c r="AS262" s="120">
        <f>$H$1</f>
        <v>0.95</v>
      </c>
      <c r="AT262" s="44" t="e">
        <f>EXP(AM260-AP262*SQRT((1/AD260)+AH260))</f>
        <v>#DIV/0!</v>
      </c>
      <c r="AU262" s="44" t="e">
        <f>EXP(AM260+AP262*SQRT((1/AD260)+AH260))</f>
        <v>#DIV/0!</v>
      </c>
      <c r="AV262" s="27"/>
      <c r="AW262" s="18"/>
      <c r="AX262" s="81" t="e">
        <f>_xlfn.CHISQ.DIST.RT(AX260,AY260-1)</f>
        <v>#DIV/0!</v>
      </c>
      <c r="AY262" s="82" t="e">
        <f>IF(AX262&lt;0.05,"heterogeneidad","homogeneidad")</f>
        <v>#DIV/0!</v>
      </c>
    </row>
    <row r="263" spans="1:232" ht="14.5" hidden="1">
      <c r="A263" s="7"/>
      <c r="B263" s="72"/>
      <c r="C263" s="83"/>
      <c r="D263" s="83"/>
      <c r="E263" s="83"/>
      <c r="F263" s="83"/>
      <c r="G263" s="83"/>
      <c r="H263" s="83"/>
      <c r="I263" s="74"/>
      <c r="J263" s="72"/>
      <c r="K263" s="72"/>
      <c r="L263" s="18"/>
      <c r="M263" s="18"/>
      <c r="N263" s="18"/>
      <c r="O263" s="18"/>
      <c r="P263" s="18"/>
      <c r="Q263" s="18"/>
      <c r="R263" s="75"/>
      <c r="S263" s="75"/>
      <c r="T263" s="75"/>
      <c r="U263" s="75"/>
      <c r="V263" s="75"/>
      <c r="W263" s="75"/>
      <c r="X263" s="75"/>
      <c r="Z263" s="18"/>
      <c r="AA263" s="18"/>
      <c r="AB263" s="18"/>
      <c r="AC263" s="18"/>
      <c r="AD263" s="18"/>
      <c r="AE263" s="18"/>
      <c r="AF263" s="18"/>
      <c r="AG263" s="18"/>
      <c r="AH263" s="18"/>
      <c r="AI263" s="76"/>
      <c r="AJ263" s="77"/>
      <c r="AK263" s="77"/>
      <c r="AL263" s="78"/>
      <c r="AM263" s="79"/>
      <c r="AN263" s="84"/>
      <c r="AO263" s="85"/>
      <c r="AP263" s="22"/>
      <c r="AQ263" s="18"/>
      <c r="AR263" s="18"/>
      <c r="AS263" s="86"/>
      <c r="AT263" s="27"/>
      <c r="AU263" s="27"/>
      <c r="AV263" s="27"/>
      <c r="AW263" s="18"/>
      <c r="AX263" s="18"/>
      <c r="AY263" s="18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</row>
    <row r="264" spans="1:232" ht="13" hidden="1" customHeight="1">
      <c r="B264" s="16"/>
      <c r="C264" s="64"/>
      <c r="D264" s="64"/>
      <c r="E264" s="64"/>
      <c r="F264" s="64"/>
      <c r="G264" s="64"/>
      <c r="H264" s="64"/>
      <c r="I264" s="65"/>
      <c r="J264" s="133" t="s">
        <v>4</v>
      </c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5"/>
      <c r="X264" s="19"/>
      <c r="Y264" s="133" t="s">
        <v>5</v>
      </c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5"/>
      <c r="AV264" s="19"/>
      <c r="AW264" s="136" t="s">
        <v>48</v>
      </c>
      <c r="AX264" s="137"/>
      <c r="AY264" s="137"/>
    </row>
    <row r="265" spans="1:232" hidden="1">
      <c r="A265" s="89"/>
      <c r="B265" s="21" t="s">
        <v>6</v>
      </c>
      <c r="C265" s="132" t="s">
        <v>7</v>
      </c>
      <c r="D265" s="132"/>
      <c r="E265" s="132"/>
      <c r="F265" s="132" t="s">
        <v>8</v>
      </c>
      <c r="G265" s="132"/>
      <c r="H265" s="132"/>
      <c r="I265" s="22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3"/>
      <c r="AY265" s="23"/>
    </row>
    <row r="266" spans="1:232" ht="60" hidden="1">
      <c r="B266" s="25"/>
      <c r="C266" s="26" t="s">
        <v>9</v>
      </c>
      <c r="D266" s="26" t="s">
        <v>10</v>
      </c>
      <c r="E266" s="26" t="s">
        <v>11</v>
      </c>
      <c r="F266" s="26" t="s">
        <v>9</v>
      </c>
      <c r="G266" s="26" t="s">
        <v>10</v>
      </c>
      <c r="H266" s="26" t="s">
        <v>11</v>
      </c>
      <c r="I266" s="27"/>
      <c r="K266" s="28" t="s">
        <v>12</v>
      </c>
      <c r="L266" s="28" t="s">
        <v>13</v>
      </c>
      <c r="M266" s="28" t="s">
        <v>14</v>
      </c>
      <c r="N266" s="28" t="s">
        <v>15</v>
      </c>
      <c r="O266" s="28" t="s">
        <v>16</v>
      </c>
      <c r="P266" s="28" t="s">
        <v>17</v>
      </c>
      <c r="Q266" s="28" t="s">
        <v>18</v>
      </c>
      <c r="R266" s="28" t="s">
        <v>19</v>
      </c>
      <c r="S266" s="98" t="s">
        <v>3</v>
      </c>
      <c r="T266" s="28" t="s">
        <v>20</v>
      </c>
      <c r="U266" s="28" t="s">
        <v>21</v>
      </c>
      <c r="V266" s="28" t="s">
        <v>22</v>
      </c>
      <c r="W266" s="28" t="s">
        <v>22</v>
      </c>
      <c r="X266" s="29"/>
      <c r="Y266" s="30"/>
      <c r="Z266" s="98" t="s">
        <v>23</v>
      </c>
      <c r="AA266" s="28" t="s">
        <v>24</v>
      </c>
      <c r="AB266" s="98" t="s">
        <v>25</v>
      </c>
      <c r="AC266" s="98" t="s">
        <v>26</v>
      </c>
      <c r="AD266" s="98" t="s">
        <v>27</v>
      </c>
      <c r="AE266" s="28" t="s">
        <v>28</v>
      </c>
      <c r="AF266" s="28" t="s">
        <v>29</v>
      </c>
      <c r="AG266" s="99" t="s">
        <v>30</v>
      </c>
      <c r="AH266" s="99" t="s">
        <v>31</v>
      </c>
      <c r="AI266" s="98" t="s">
        <v>32</v>
      </c>
      <c r="AJ266" s="28" t="s">
        <v>33</v>
      </c>
      <c r="AK266" s="28" t="s">
        <v>34</v>
      </c>
      <c r="AL266" s="28" t="s">
        <v>35</v>
      </c>
      <c r="AM266" s="98" t="s">
        <v>36</v>
      </c>
      <c r="AN266" s="98" t="s">
        <v>37</v>
      </c>
      <c r="AO266" s="28" t="s">
        <v>38</v>
      </c>
      <c r="AP266" s="28" t="s">
        <v>39</v>
      </c>
      <c r="AQ266" s="98" t="s">
        <v>3</v>
      </c>
      <c r="AR266" s="28" t="s">
        <v>40</v>
      </c>
      <c r="AS266" s="28" t="s">
        <v>41</v>
      </c>
      <c r="AT266" s="28" t="s">
        <v>22</v>
      </c>
      <c r="AU266" s="28" t="s">
        <v>22</v>
      </c>
      <c r="AV266" s="29"/>
      <c r="AX266" s="31" t="s">
        <v>42</v>
      </c>
      <c r="AY266" s="31" t="s">
        <v>25</v>
      </c>
    </row>
    <row r="267" spans="1:232" hidden="1">
      <c r="B267" s="32" t="s">
        <v>50</v>
      </c>
      <c r="C267" s="33"/>
      <c r="D267" s="34">
        <f>E267-C267</f>
        <v>0</v>
      </c>
      <c r="E267" s="35"/>
      <c r="F267" s="33"/>
      <c r="G267" s="34">
        <f>H267-F267</f>
        <v>0</v>
      </c>
      <c r="H267" s="35"/>
      <c r="I267" s="36"/>
      <c r="K267" s="40" t="e">
        <f>(C267/E267)/(F267/H267)</f>
        <v>#DIV/0!</v>
      </c>
      <c r="L267" s="100" t="e">
        <f>(D267/(C267*E267)+(G267/(F267*H267)))</f>
        <v>#DIV/0!</v>
      </c>
      <c r="M267" s="101" t="e">
        <f>1/L267</f>
        <v>#DIV/0!</v>
      </c>
      <c r="N267" s="102" t="e">
        <f>LN(K267)</f>
        <v>#DIV/0!</v>
      </c>
      <c r="O267" s="102" t="e">
        <f>M267*N267</f>
        <v>#DIV/0!</v>
      </c>
      <c r="P267" s="102" t="e">
        <f>LN(K267)</f>
        <v>#DIV/0!</v>
      </c>
      <c r="Q267" s="102" t="e">
        <f>EXP(P267)</f>
        <v>#DIV/0!</v>
      </c>
      <c r="R267" s="102" t="e">
        <f>SQRT(1/M267)</f>
        <v>#DIV/0!</v>
      </c>
      <c r="S267" s="37">
        <f>$H$2</f>
        <v>1.9599639845400536</v>
      </c>
      <c r="T267" s="38" t="e">
        <f>P267-(R267*S267)</f>
        <v>#DIV/0!</v>
      </c>
      <c r="U267" s="38" t="e">
        <f>P267+(R267*S267)</f>
        <v>#DIV/0!</v>
      </c>
      <c r="V267" s="39" t="e">
        <f>EXP(T267)</f>
        <v>#DIV/0!</v>
      </c>
      <c r="W267" s="40" t="e">
        <f>EXP(U267)</f>
        <v>#DIV/0!</v>
      </c>
      <c r="X267" s="41"/>
      <c r="Z267" s="104" t="e">
        <f>(N267-P271)^2</f>
        <v>#DIV/0!</v>
      </c>
      <c r="AA267" s="40" t="e">
        <f>M267*Z267</f>
        <v>#DIV/0!</v>
      </c>
      <c r="AB267" s="105">
        <v>1</v>
      </c>
      <c r="AC267" s="106"/>
      <c r="AD267" s="106"/>
      <c r="AE267" s="101" t="e">
        <f>M267^2</f>
        <v>#DIV/0!</v>
      </c>
      <c r="AF267" s="107"/>
      <c r="AG267" s="108" t="e">
        <f>AG271</f>
        <v>#DIV/0!</v>
      </c>
      <c r="AH267" s="108" t="e">
        <f>AH271</f>
        <v>#DIV/0!</v>
      </c>
      <c r="AI267" s="40" t="e">
        <f>1/M267</f>
        <v>#DIV/0!</v>
      </c>
      <c r="AJ267" s="109" t="e">
        <f>1/(AH267+AI267)</f>
        <v>#DIV/0!</v>
      </c>
      <c r="AK267" s="110" t="e">
        <f>AJ267/AJ271</f>
        <v>#DIV/0!</v>
      </c>
      <c r="AL267" s="42" t="e">
        <f>AJ267*N267</f>
        <v>#DIV/0!</v>
      </c>
      <c r="AM267" s="42" t="e">
        <f>AL267/AJ267</f>
        <v>#DIV/0!</v>
      </c>
      <c r="AN267" s="40" t="e">
        <f>EXP(AM267)</f>
        <v>#DIV/0!</v>
      </c>
      <c r="AO267" s="43" t="e">
        <f>1/AJ267</f>
        <v>#DIV/0!</v>
      </c>
      <c r="AP267" s="40" t="e">
        <f>SQRT(AO267)</f>
        <v>#DIV/0!</v>
      </c>
      <c r="AQ267" s="37">
        <f>$H$2</f>
        <v>1.9599639845400536</v>
      </c>
      <c r="AR267" s="38" t="e">
        <f>AM267-(AQ267*AP267)</f>
        <v>#DIV/0!</v>
      </c>
      <c r="AS267" s="38" t="e">
        <f>AM267+(1.96*AP267)</f>
        <v>#DIV/0!</v>
      </c>
      <c r="AT267" s="44" t="e">
        <f>EXP(AR267)</f>
        <v>#DIV/0!</v>
      </c>
      <c r="AU267" s="44" t="e">
        <f>EXP(AS267)</f>
        <v>#DIV/0!</v>
      </c>
      <c r="AV267" s="27"/>
      <c r="AX267" s="45"/>
      <c r="AY267" s="45">
        <v>1</v>
      </c>
    </row>
    <row r="268" spans="1:232" hidden="1">
      <c r="B268" s="32" t="s">
        <v>51</v>
      </c>
      <c r="C268" s="33"/>
      <c r="D268" s="34">
        <f>E268-C268</f>
        <v>0</v>
      </c>
      <c r="E268" s="35"/>
      <c r="F268" s="33"/>
      <c r="G268" s="34">
        <f>H268-F268</f>
        <v>0</v>
      </c>
      <c r="H268" s="35"/>
      <c r="I268" s="36"/>
      <c r="K268" s="40" t="e">
        <f>(C268/E268)/(F268/H268)</f>
        <v>#DIV/0!</v>
      </c>
      <c r="L268" s="100" t="e">
        <f>(D268/(C268*E268)+(G268/(F268*H268)))</f>
        <v>#DIV/0!</v>
      </c>
      <c r="M268" s="101" t="e">
        <f>1/L268</f>
        <v>#DIV/0!</v>
      </c>
      <c r="N268" s="102" t="e">
        <f>LN(K268)</f>
        <v>#DIV/0!</v>
      </c>
      <c r="O268" s="102" t="e">
        <f>M268*N268</f>
        <v>#DIV/0!</v>
      </c>
      <c r="P268" s="102" t="e">
        <f>LN(K268)</f>
        <v>#DIV/0!</v>
      </c>
      <c r="Q268" s="102" t="e">
        <f>EXP(P268)</f>
        <v>#DIV/0!</v>
      </c>
      <c r="R268" s="102" t="e">
        <f>SQRT(1/M268)</f>
        <v>#DIV/0!</v>
      </c>
      <c r="S268" s="37">
        <f>$H$2</f>
        <v>1.9599639845400536</v>
      </c>
      <c r="T268" s="38" t="e">
        <f>P268-(R268*S268)</f>
        <v>#DIV/0!</v>
      </c>
      <c r="U268" s="38" t="e">
        <f>P268+(R268*S268)</f>
        <v>#DIV/0!</v>
      </c>
      <c r="V268" s="39" t="e">
        <f t="shared" ref="V268:W270" si="378">EXP(T268)</f>
        <v>#DIV/0!</v>
      </c>
      <c r="W268" s="40" t="e">
        <f t="shared" si="378"/>
        <v>#DIV/0!</v>
      </c>
      <c r="X268" s="41"/>
      <c r="Z268" s="104" t="e">
        <f>(N268-P271)^2</f>
        <v>#DIV/0!</v>
      </c>
      <c r="AA268" s="40" t="e">
        <f>M268*Z268</f>
        <v>#DIV/0!</v>
      </c>
      <c r="AB268" s="105">
        <v>1</v>
      </c>
      <c r="AC268" s="106"/>
      <c r="AD268" s="106"/>
      <c r="AE268" s="101" t="e">
        <f>M268^2</f>
        <v>#DIV/0!</v>
      </c>
      <c r="AF268" s="107"/>
      <c r="AG268" s="108" t="e">
        <f>AG271</f>
        <v>#DIV/0!</v>
      </c>
      <c r="AH268" s="108" t="e">
        <f>AH271</f>
        <v>#DIV/0!</v>
      </c>
      <c r="AI268" s="40" t="e">
        <f>1/M268</f>
        <v>#DIV/0!</v>
      </c>
      <c r="AJ268" s="109" t="e">
        <f>1/(AH268+AI268)</f>
        <v>#DIV/0!</v>
      </c>
      <c r="AK268" s="110" t="e">
        <f>AJ268/AJ271</f>
        <v>#DIV/0!</v>
      </c>
      <c r="AL268" s="42" t="e">
        <f>AJ268*N268</f>
        <v>#DIV/0!</v>
      </c>
      <c r="AM268" s="42" t="e">
        <f>AL268/AJ268</f>
        <v>#DIV/0!</v>
      </c>
      <c r="AN268" s="40" t="e">
        <f>EXP(AM268)</f>
        <v>#DIV/0!</v>
      </c>
      <c r="AO268" s="43" t="e">
        <f>1/AJ268</f>
        <v>#DIV/0!</v>
      </c>
      <c r="AP268" s="40" t="e">
        <f>SQRT(AO268)</f>
        <v>#DIV/0!</v>
      </c>
      <c r="AQ268" s="37">
        <f>$H$2</f>
        <v>1.9599639845400536</v>
      </c>
      <c r="AR268" s="38" t="e">
        <f>AM268-(AQ268*AP268)</f>
        <v>#DIV/0!</v>
      </c>
      <c r="AS268" s="38" t="e">
        <f>AM268+(1.96*AP268)</f>
        <v>#DIV/0!</v>
      </c>
      <c r="AT268" s="44" t="e">
        <f t="shared" ref="AT268:AU270" si="379">EXP(AR268)</f>
        <v>#DIV/0!</v>
      </c>
      <c r="AU268" s="44" t="e">
        <f t="shared" si="379"/>
        <v>#DIV/0!</v>
      </c>
      <c r="AV268" s="27"/>
      <c r="AX268" s="45"/>
      <c r="AY268" s="45">
        <v>1</v>
      </c>
    </row>
    <row r="269" spans="1:232" hidden="1">
      <c r="B269" s="32" t="s">
        <v>52</v>
      </c>
      <c r="C269" s="33"/>
      <c r="D269" s="34">
        <f>E269-C269</f>
        <v>0</v>
      </c>
      <c r="E269" s="35"/>
      <c r="F269" s="33"/>
      <c r="G269" s="34">
        <f>H269-F269</f>
        <v>0</v>
      </c>
      <c r="H269" s="35"/>
      <c r="I269" s="36"/>
      <c r="K269" s="40" t="e">
        <f>(C269/E269)/(F269/H269)</f>
        <v>#DIV/0!</v>
      </c>
      <c r="L269" s="100" t="e">
        <f>(D269/(C269*E269)+(G269/(F269*H269)))</f>
        <v>#DIV/0!</v>
      </c>
      <c r="M269" s="101" t="e">
        <f>1/L269</f>
        <v>#DIV/0!</v>
      </c>
      <c r="N269" s="102" t="e">
        <f>LN(K269)</f>
        <v>#DIV/0!</v>
      </c>
      <c r="O269" s="102" t="e">
        <f>M269*N269</f>
        <v>#DIV/0!</v>
      </c>
      <c r="P269" s="102" t="e">
        <f>LN(K269)</f>
        <v>#DIV/0!</v>
      </c>
      <c r="Q269" s="102" t="e">
        <f>EXP(P269)</f>
        <v>#DIV/0!</v>
      </c>
      <c r="R269" s="102" t="e">
        <f>SQRT(1/M269)</f>
        <v>#DIV/0!</v>
      </c>
      <c r="S269" s="37">
        <f>$H$2</f>
        <v>1.9599639845400536</v>
      </c>
      <c r="T269" s="38" t="e">
        <f>P269-(R269*S269)</f>
        <v>#DIV/0!</v>
      </c>
      <c r="U269" s="38" t="e">
        <f>P269+(R269*S269)</f>
        <v>#DIV/0!</v>
      </c>
      <c r="V269" s="39" t="e">
        <f t="shared" si="378"/>
        <v>#DIV/0!</v>
      </c>
      <c r="W269" s="40" t="e">
        <f t="shared" si="378"/>
        <v>#DIV/0!</v>
      </c>
      <c r="X269" s="41"/>
      <c r="Z269" s="104" t="e">
        <f>(N269-P271)^2</f>
        <v>#DIV/0!</v>
      </c>
      <c r="AA269" s="40" t="e">
        <f>M269*Z269</f>
        <v>#DIV/0!</v>
      </c>
      <c r="AB269" s="105">
        <v>1</v>
      </c>
      <c r="AC269" s="106"/>
      <c r="AD269" s="106"/>
      <c r="AE269" s="101" t="e">
        <f>M269^2</f>
        <v>#DIV/0!</v>
      </c>
      <c r="AF269" s="107"/>
      <c r="AG269" s="108" t="e">
        <f>AG271</f>
        <v>#DIV/0!</v>
      </c>
      <c r="AH269" s="108" t="e">
        <f>AH271</f>
        <v>#DIV/0!</v>
      </c>
      <c r="AI269" s="40" t="e">
        <f>1/M269</f>
        <v>#DIV/0!</v>
      </c>
      <c r="AJ269" s="109" t="e">
        <f>1/(AH269+AI269)</f>
        <v>#DIV/0!</v>
      </c>
      <c r="AK269" s="110" t="e">
        <f>AJ269/AJ271</f>
        <v>#DIV/0!</v>
      </c>
      <c r="AL269" s="42" t="e">
        <f>AJ269*N269</f>
        <v>#DIV/0!</v>
      </c>
      <c r="AM269" s="42" t="e">
        <f>AL269/AJ269</f>
        <v>#DIV/0!</v>
      </c>
      <c r="AN269" s="40" t="e">
        <f>EXP(AM269)</f>
        <v>#DIV/0!</v>
      </c>
      <c r="AO269" s="43" t="e">
        <f>1/AJ269</f>
        <v>#DIV/0!</v>
      </c>
      <c r="AP269" s="40" t="e">
        <f>SQRT(AO269)</f>
        <v>#DIV/0!</v>
      </c>
      <c r="AQ269" s="37">
        <f>$H$2</f>
        <v>1.9599639845400536</v>
      </c>
      <c r="AR269" s="38" t="e">
        <f>AM269-(AQ269*AP269)</f>
        <v>#DIV/0!</v>
      </c>
      <c r="AS269" s="38" t="e">
        <f>AM269+(1.96*AP269)</f>
        <v>#DIV/0!</v>
      </c>
      <c r="AT269" s="44" t="e">
        <f t="shared" si="379"/>
        <v>#DIV/0!</v>
      </c>
      <c r="AU269" s="44" t="e">
        <f t="shared" si="379"/>
        <v>#DIV/0!</v>
      </c>
      <c r="AV269" s="27"/>
      <c r="AX269" s="45"/>
      <c r="AY269" s="45">
        <v>1</v>
      </c>
    </row>
    <row r="270" spans="1:232" hidden="1">
      <c r="B270" s="32" t="s">
        <v>53</v>
      </c>
      <c r="C270" s="33"/>
      <c r="D270" s="34">
        <f>E270-C270</f>
        <v>0</v>
      </c>
      <c r="E270" s="35"/>
      <c r="F270" s="33"/>
      <c r="G270" s="34">
        <f>H270-F270</f>
        <v>0</v>
      </c>
      <c r="H270" s="35"/>
      <c r="I270" s="36"/>
      <c r="K270" s="40" t="e">
        <f>(C270/E270)/(F270/H270)</f>
        <v>#DIV/0!</v>
      </c>
      <c r="L270" s="100" t="e">
        <f>(D270/(C270*E270)+(G270/(F270*H270)))</f>
        <v>#DIV/0!</v>
      </c>
      <c r="M270" s="101" t="e">
        <f>1/L270</f>
        <v>#DIV/0!</v>
      </c>
      <c r="N270" s="102" t="e">
        <f>LN(K270)</f>
        <v>#DIV/0!</v>
      </c>
      <c r="O270" s="102" t="e">
        <f>M270*N270</f>
        <v>#DIV/0!</v>
      </c>
      <c r="P270" s="102" t="e">
        <f>LN(K270)</f>
        <v>#DIV/0!</v>
      </c>
      <c r="Q270" s="102" t="e">
        <f>EXP(P270)</f>
        <v>#DIV/0!</v>
      </c>
      <c r="R270" s="102" t="e">
        <f>SQRT(1/M270)</f>
        <v>#DIV/0!</v>
      </c>
      <c r="S270" s="37">
        <f>$H$2</f>
        <v>1.9599639845400536</v>
      </c>
      <c r="T270" s="38" t="e">
        <f>P270-(R270*S270)</f>
        <v>#DIV/0!</v>
      </c>
      <c r="U270" s="38" t="e">
        <f>P270+(R270*S270)</f>
        <v>#DIV/0!</v>
      </c>
      <c r="V270" s="39" t="e">
        <f t="shared" si="378"/>
        <v>#DIV/0!</v>
      </c>
      <c r="W270" s="40" t="e">
        <f t="shared" si="378"/>
        <v>#DIV/0!</v>
      </c>
      <c r="X270" s="41"/>
      <c r="Z270" s="104" t="e">
        <f>(N270-P271)^2</f>
        <v>#DIV/0!</v>
      </c>
      <c r="AA270" s="40" t="e">
        <f>M270*Z270</f>
        <v>#DIV/0!</v>
      </c>
      <c r="AB270" s="105">
        <v>1</v>
      </c>
      <c r="AC270" s="106"/>
      <c r="AD270" s="106"/>
      <c r="AE270" s="101" t="e">
        <f>M270^2</f>
        <v>#DIV/0!</v>
      </c>
      <c r="AF270" s="107"/>
      <c r="AG270" s="108" t="e">
        <f>AG271</f>
        <v>#DIV/0!</v>
      </c>
      <c r="AH270" s="108" t="e">
        <f>AH271</f>
        <v>#DIV/0!</v>
      </c>
      <c r="AI270" s="40" t="e">
        <f>1/M270</f>
        <v>#DIV/0!</v>
      </c>
      <c r="AJ270" s="109" t="e">
        <f>1/(AH270+AI270)</f>
        <v>#DIV/0!</v>
      </c>
      <c r="AK270" s="110" t="e">
        <f>AJ270/AJ271</f>
        <v>#DIV/0!</v>
      </c>
      <c r="AL270" s="42" t="e">
        <f>AJ270*N270</f>
        <v>#DIV/0!</v>
      </c>
      <c r="AM270" s="42" t="e">
        <f>AL270/AJ270</f>
        <v>#DIV/0!</v>
      </c>
      <c r="AN270" s="40" t="e">
        <f>EXP(AM270)</f>
        <v>#DIV/0!</v>
      </c>
      <c r="AO270" s="43" t="e">
        <f>1/AJ270</f>
        <v>#DIV/0!</v>
      </c>
      <c r="AP270" s="40" t="e">
        <f>SQRT(AO270)</f>
        <v>#DIV/0!</v>
      </c>
      <c r="AQ270" s="37">
        <f>$H$2</f>
        <v>1.9599639845400536</v>
      </c>
      <c r="AR270" s="38" t="e">
        <f>AM270-(AQ270*AP270)</f>
        <v>#DIV/0!</v>
      </c>
      <c r="AS270" s="38" t="e">
        <f>AM270+(1.96*AP270)</f>
        <v>#DIV/0!</v>
      </c>
      <c r="AT270" s="44" t="e">
        <f t="shared" si="379"/>
        <v>#DIV/0!</v>
      </c>
      <c r="AU270" s="44" t="e">
        <f t="shared" si="379"/>
        <v>#DIV/0!</v>
      </c>
      <c r="AV270" s="27"/>
      <c r="AX270" s="45"/>
      <c r="AY270" s="45">
        <v>1</v>
      </c>
    </row>
    <row r="271" spans="1:232" hidden="1">
      <c r="B271" s="46">
        <f>COUNT(D267:D270)</f>
        <v>4</v>
      </c>
      <c r="C271" s="47">
        <f t="shared" ref="C271:H271" si="380">SUM(C267:C270)</f>
        <v>0</v>
      </c>
      <c r="D271" s="47">
        <f t="shared" si="380"/>
        <v>0</v>
      </c>
      <c r="E271" s="47">
        <f t="shared" si="380"/>
        <v>0</v>
      </c>
      <c r="F271" s="47">
        <f t="shared" si="380"/>
        <v>0</v>
      </c>
      <c r="G271" s="47">
        <f t="shared" si="380"/>
        <v>0</v>
      </c>
      <c r="H271" s="47">
        <f t="shared" si="380"/>
        <v>0</v>
      </c>
      <c r="I271" s="48"/>
      <c r="K271" s="61"/>
      <c r="L271" s="123"/>
      <c r="M271" s="49" t="e">
        <f>SUM(M267:M270)</f>
        <v>#DIV/0!</v>
      </c>
      <c r="N271" s="50"/>
      <c r="O271" s="51" t="e">
        <f>SUM(O267:O270)</f>
        <v>#DIV/0!</v>
      </c>
      <c r="P271" s="52" t="e">
        <f>O271/M271</f>
        <v>#DIV/0!</v>
      </c>
      <c r="Q271" s="51" t="e">
        <f>EXP(P271)</f>
        <v>#DIV/0!</v>
      </c>
      <c r="R271" s="51" t="e">
        <f>SQRT(1/M271)</f>
        <v>#DIV/0!</v>
      </c>
      <c r="S271" s="37">
        <f>$H$2</f>
        <v>1.9599639845400536</v>
      </c>
      <c r="T271" s="53" t="e">
        <f>P271-(R271*S271)</f>
        <v>#DIV/0!</v>
      </c>
      <c r="U271" s="53" t="e">
        <f>P271+(R271*S271)</f>
        <v>#DIV/0!</v>
      </c>
      <c r="V271" s="112" t="e">
        <f>EXP(T271)</f>
        <v>#DIV/0!</v>
      </c>
      <c r="W271" s="61" t="e">
        <f>EXP(U271)</f>
        <v>#DIV/0!</v>
      </c>
      <c r="X271" s="54"/>
      <c r="Y271" s="54"/>
      <c r="Z271" s="55"/>
      <c r="AA271" s="56" t="e">
        <f>SUM(AA267:AA270)</f>
        <v>#DIV/0!</v>
      </c>
      <c r="AB271" s="57">
        <f>SUM(AB267:AB270)</f>
        <v>4</v>
      </c>
      <c r="AC271" s="58" t="e">
        <f>AA271-(AB271-1)</f>
        <v>#DIV/0!</v>
      </c>
      <c r="AD271" s="49" t="e">
        <f>M271</f>
        <v>#DIV/0!</v>
      </c>
      <c r="AE271" s="49" t="e">
        <f>SUM(AE267:AE270)</f>
        <v>#DIV/0!</v>
      </c>
      <c r="AF271" s="59" t="e">
        <f>AE271/AD271</f>
        <v>#DIV/0!</v>
      </c>
      <c r="AG271" s="113" t="e">
        <f>AC271/(AD271-AF271)</f>
        <v>#DIV/0!</v>
      </c>
      <c r="AH271" s="113" t="e">
        <f>IF(AA271&lt;AB271-1,"0",AG271)</f>
        <v>#DIV/0!</v>
      </c>
      <c r="AI271" s="55"/>
      <c r="AJ271" s="49" t="e">
        <f>SUM(AJ267:AJ270)</f>
        <v>#DIV/0!</v>
      </c>
      <c r="AK271" s="114" t="e">
        <f>SUM(AK267:AK270)</f>
        <v>#DIV/0!</v>
      </c>
      <c r="AL271" s="58" t="e">
        <f>SUM(AL267:AL270)</f>
        <v>#DIV/0!</v>
      </c>
      <c r="AM271" s="58" t="e">
        <f>AL271/AJ271</f>
        <v>#DIV/0!</v>
      </c>
      <c r="AN271" s="61" t="e">
        <f>EXP(AM271)</f>
        <v>#DIV/0!</v>
      </c>
      <c r="AO271" s="60" t="e">
        <f>1/AJ271</f>
        <v>#DIV/0!</v>
      </c>
      <c r="AP271" s="61" t="e">
        <f>SQRT(AO271)</f>
        <v>#DIV/0!</v>
      </c>
      <c r="AQ271" s="37">
        <f>$H$2</f>
        <v>1.9599639845400536</v>
      </c>
      <c r="AR271" s="53" t="e">
        <f>AM271-(AQ271*AP271)</f>
        <v>#DIV/0!</v>
      </c>
      <c r="AS271" s="53" t="e">
        <f>AM271+(1.96*AP271)</f>
        <v>#DIV/0!</v>
      </c>
      <c r="AT271" s="124" t="e">
        <f>EXP(AR271)</f>
        <v>#DIV/0!</v>
      </c>
      <c r="AU271" s="124" t="e">
        <f>EXP(AS271)</f>
        <v>#DIV/0!</v>
      </c>
      <c r="AV271" s="88"/>
      <c r="AW271" s="126"/>
      <c r="AX271" s="63" t="e">
        <f>AA271</f>
        <v>#DIV/0!</v>
      </c>
      <c r="AY271" s="46">
        <f>SUM(AY267:AY270)</f>
        <v>4</v>
      </c>
    </row>
    <row r="272" spans="1:232" ht="13.5" hidden="1" thickBot="1">
      <c r="B272" s="16"/>
      <c r="C272" s="64"/>
      <c r="D272" s="64"/>
      <c r="E272" s="64"/>
      <c r="F272" s="64"/>
      <c r="G272" s="64"/>
      <c r="H272" s="64"/>
      <c r="I272" s="65"/>
      <c r="J272" s="18"/>
      <c r="K272" s="18"/>
      <c r="L272" s="18"/>
      <c r="M272" s="18"/>
      <c r="N272" s="18"/>
      <c r="O272" s="18"/>
      <c r="P272" s="18"/>
      <c r="Q272" s="18"/>
      <c r="R272" s="66"/>
      <c r="S272" s="66"/>
      <c r="T272" s="66"/>
      <c r="U272" s="66"/>
      <c r="V272" s="66"/>
      <c r="W272" s="66"/>
      <c r="X272" s="66"/>
      <c r="Z272" s="18"/>
      <c r="AA272" s="18"/>
      <c r="AB272" s="67"/>
      <c r="AC272" s="68"/>
      <c r="AD272" s="68"/>
      <c r="AE272" s="68"/>
      <c r="AF272" s="70"/>
      <c r="AG272" s="70"/>
      <c r="AH272" s="70"/>
      <c r="AI272" s="70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71"/>
      <c r="AU272" s="71"/>
      <c r="AV272" s="71"/>
      <c r="AW272" s="18"/>
      <c r="AX272" s="72" t="s">
        <v>43</v>
      </c>
      <c r="AY272" s="18"/>
    </row>
    <row r="273" spans="1:232" ht="26.5" hidden="1" thickBot="1">
      <c r="B273" s="10"/>
      <c r="C273" s="73"/>
      <c r="D273" s="73"/>
      <c r="E273" s="73"/>
      <c r="F273" s="73"/>
      <c r="G273" s="73"/>
      <c r="H273" s="73"/>
      <c r="I273" s="74"/>
      <c r="J273" s="72"/>
      <c r="K273" s="72"/>
      <c r="L273" s="18"/>
      <c r="M273" s="18"/>
      <c r="N273" s="18"/>
      <c r="O273" s="18"/>
      <c r="P273" s="18"/>
      <c r="Q273" s="18"/>
      <c r="R273" s="75"/>
      <c r="S273" s="75"/>
      <c r="T273" s="75"/>
      <c r="U273" s="75"/>
      <c r="V273" s="75"/>
      <c r="W273" s="75"/>
      <c r="X273" s="75"/>
      <c r="Z273" s="18"/>
      <c r="AA273" s="18"/>
      <c r="AB273" s="18"/>
      <c r="AC273" s="18"/>
      <c r="AD273" s="18"/>
      <c r="AE273" s="18"/>
      <c r="AF273" s="18"/>
      <c r="AG273" s="18"/>
      <c r="AH273" s="18"/>
      <c r="AI273" s="76"/>
      <c r="AJ273" s="77"/>
      <c r="AK273" s="77"/>
      <c r="AL273" s="78"/>
      <c r="AM273" s="79"/>
      <c r="AN273" s="117"/>
      <c r="AO273" s="118" t="s">
        <v>44</v>
      </c>
      <c r="AP273" s="119">
        <f>TINV((1-$H$1),(AB271-2))</f>
        <v>4.3026527297494619</v>
      </c>
      <c r="AQ273" s="18"/>
      <c r="AR273" s="80" t="s">
        <v>45</v>
      </c>
      <c r="AS273" s="120">
        <f>$H$1</f>
        <v>0.95</v>
      </c>
      <c r="AT273" s="44" t="e">
        <f>EXP(AM271-AP273*SQRT((1/AD271)+AH271))</f>
        <v>#DIV/0!</v>
      </c>
      <c r="AU273" s="44" t="e">
        <f>EXP(AM271+AP273*SQRT((1/AD271)+AH271))</f>
        <v>#DIV/0!</v>
      </c>
      <c r="AV273" s="27"/>
      <c r="AW273" s="18"/>
      <c r="AX273" s="81" t="e">
        <f>_xlfn.CHISQ.DIST.RT(AX271,AY271-1)</f>
        <v>#DIV/0!</v>
      </c>
      <c r="AY273" s="82" t="e">
        <f>IF(AX273&lt;0.05,"heterogeneidad","homogeneidad")</f>
        <v>#DIV/0!</v>
      </c>
    </row>
    <row r="274" spans="1:232" hidden="1">
      <c r="B274" s="16"/>
      <c r="C274" s="64"/>
      <c r="D274" s="64"/>
      <c r="E274" s="64"/>
      <c r="F274" s="64"/>
      <c r="G274" s="64"/>
      <c r="H274" s="64"/>
      <c r="I274" s="65"/>
      <c r="J274" s="18"/>
      <c r="K274" s="18"/>
      <c r="L274" s="18"/>
      <c r="M274" s="18"/>
      <c r="N274" s="18"/>
      <c r="O274" s="18"/>
      <c r="P274" s="18"/>
      <c r="Q274" s="18"/>
      <c r="R274" s="66"/>
      <c r="S274" s="66"/>
      <c r="T274" s="66"/>
      <c r="U274" s="66"/>
      <c r="V274" s="66"/>
      <c r="W274" s="66"/>
      <c r="X274" s="66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79"/>
      <c r="AK274" s="79"/>
      <c r="AL274" s="18"/>
      <c r="AR274" s="87"/>
      <c r="AS274" s="87"/>
      <c r="AW274" s="18"/>
      <c r="AX274" s="18"/>
      <c r="AY274" s="18"/>
    </row>
    <row r="275" spans="1:232" ht="13" hidden="1" customHeight="1">
      <c r="C275" s="90"/>
      <c r="D275" s="90"/>
      <c r="E275" s="90"/>
      <c r="F275" s="90"/>
      <c r="G275" s="90"/>
      <c r="H275" s="90"/>
      <c r="I275" s="91"/>
      <c r="J275" s="133" t="s">
        <v>4</v>
      </c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5"/>
      <c r="X275" s="19"/>
      <c r="Y275" s="133" t="s">
        <v>5</v>
      </c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5"/>
      <c r="AV275" s="19"/>
      <c r="AW275" s="136" t="s">
        <v>48</v>
      </c>
      <c r="AX275" s="137"/>
      <c r="AY275" s="137"/>
    </row>
    <row r="276" spans="1:232" hidden="1">
      <c r="A276" s="20"/>
      <c r="B276" s="21" t="s">
        <v>6</v>
      </c>
      <c r="C276" s="132" t="s">
        <v>7</v>
      </c>
      <c r="D276" s="132"/>
      <c r="E276" s="132"/>
      <c r="F276" s="132" t="s">
        <v>8</v>
      </c>
      <c r="G276" s="132"/>
      <c r="H276" s="132"/>
      <c r="I276" s="22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</row>
    <row r="277" spans="1:232" ht="60" hidden="1">
      <c r="A277" s="16"/>
      <c r="B277" s="25"/>
      <c r="C277" s="26" t="s">
        <v>9</v>
      </c>
      <c r="D277" s="26" t="s">
        <v>10</v>
      </c>
      <c r="E277" s="26" t="s">
        <v>11</v>
      </c>
      <c r="F277" s="26" t="s">
        <v>9</v>
      </c>
      <c r="G277" s="26" t="s">
        <v>10</v>
      </c>
      <c r="H277" s="26" t="s">
        <v>11</v>
      </c>
      <c r="I277" s="27"/>
      <c r="K277" s="28" t="s">
        <v>12</v>
      </c>
      <c r="L277" s="28" t="s">
        <v>13</v>
      </c>
      <c r="M277" s="28" t="s">
        <v>14</v>
      </c>
      <c r="N277" s="28" t="s">
        <v>15</v>
      </c>
      <c r="O277" s="28" t="s">
        <v>16</v>
      </c>
      <c r="P277" s="28" t="s">
        <v>17</v>
      </c>
      <c r="Q277" s="28" t="s">
        <v>18</v>
      </c>
      <c r="R277" s="28" t="s">
        <v>19</v>
      </c>
      <c r="S277" s="98" t="s">
        <v>3</v>
      </c>
      <c r="T277" s="28" t="s">
        <v>20</v>
      </c>
      <c r="U277" s="28" t="s">
        <v>21</v>
      </c>
      <c r="V277" s="28" t="s">
        <v>22</v>
      </c>
      <c r="W277" s="28" t="s">
        <v>22</v>
      </c>
      <c r="X277" s="29"/>
      <c r="Y277" s="30"/>
      <c r="Z277" s="98" t="s">
        <v>23</v>
      </c>
      <c r="AA277" s="28" t="s">
        <v>24</v>
      </c>
      <c r="AB277" s="98" t="s">
        <v>25</v>
      </c>
      <c r="AC277" s="98" t="s">
        <v>26</v>
      </c>
      <c r="AD277" s="98" t="s">
        <v>27</v>
      </c>
      <c r="AE277" s="28" t="s">
        <v>28</v>
      </c>
      <c r="AF277" s="28" t="s">
        <v>29</v>
      </c>
      <c r="AG277" s="99" t="s">
        <v>30</v>
      </c>
      <c r="AH277" s="99" t="s">
        <v>31</v>
      </c>
      <c r="AI277" s="98" t="s">
        <v>32</v>
      </c>
      <c r="AJ277" s="28" t="s">
        <v>33</v>
      </c>
      <c r="AK277" s="28" t="s">
        <v>34</v>
      </c>
      <c r="AL277" s="28" t="s">
        <v>35</v>
      </c>
      <c r="AM277" s="98" t="s">
        <v>36</v>
      </c>
      <c r="AN277" s="98" t="s">
        <v>37</v>
      </c>
      <c r="AO277" s="28" t="s">
        <v>38</v>
      </c>
      <c r="AP277" s="28" t="s">
        <v>39</v>
      </c>
      <c r="AQ277" s="98" t="s">
        <v>3</v>
      </c>
      <c r="AR277" s="28" t="s">
        <v>40</v>
      </c>
      <c r="AS277" s="28" t="s">
        <v>41</v>
      </c>
      <c r="AT277" s="28" t="s">
        <v>22</v>
      </c>
      <c r="AU277" s="28" t="s">
        <v>22</v>
      </c>
      <c r="AV277" s="29"/>
      <c r="AX277" s="31" t="s">
        <v>42</v>
      </c>
      <c r="AY277" s="31" t="s">
        <v>25</v>
      </c>
    </row>
    <row r="278" spans="1:232" hidden="1">
      <c r="A278" s="10"/>
      <c r="B278" s="32" t="s">
        <v>50</v>
      </c>
      <c r="C278" s="33"/>
      <c r="D278" s="34">
        <f>E278-C278</f>
        <v>0</v>
      </c>
      <c r="E278" s="35"/>
      <c r="F278" s="33"/>
      <c r="G278" s="34">
        <f>H278-F278</f>
        <v>0</v>
      </c>
      <c r="H278" s="35"/>
      <c r="I278" s="36"/>
      <c r="K278" s="40" t="e">
        <f>(C278/E278)/(F278/H278)</f>
        <v>#DIV/0!</v>
      </c>
      <c r="L278" s="100" t="e">
        <f>(D278/(C278*E278)+(G278/(F278*H278)))</f>
        <v>#DIV/0!</v>
      </c>
      <c r="M278" s="101" t="e">
        <f>1/L278</f>
        <v>#DIV/0!</v>
      </c>
      <c r="N278" s="102" t="e">
        <f>LN(K278)</f>
        <v>#DIV/0!</v>
      </c>
      <c r="O278" s="102" t="e">
        <f>M278*N278</f>
        <v>#DIV/0!</v>
      </c>
      <c r="P278" s="102" t="e">
        <f>LN(K278)</f>
        <v>#DIV/0!</v>
      </c>
      <c r="Q278" s="121" t="e">
        <f>K278</f>
        <v>#DIV/0!</v>
      </c>
      <c r="R278" s="102" t="e">
        <f>SQRT(1/M278)</f>
        <v>#DIV/0!</v>
      </c>
      <c r="S278" s="37">
        <f>$H$2</f>
        <v>1.9599639845400536</v>
      </c>
      <c r="T278" s="38" t="e">
        <f>P278-(R278*S278)</f>
        <v>#DIV/0!</v>
      </c>
      <c r="U278" s="38" t="e">
        <f>P278+(R278*S278)</f>
        <v>#DIV/0!</v>
      </c>
      <c r="V278" s="39" t="e">
        <f t="shared" ref="V278:W281" si="381">EXP(T278)</f>
        <v>#DIV/0!</v>
      </c>
      <c r="W278" s="40" t="e">
        <f t="shared" si="381"/>
        <v>#DIV/0!</v>
      </c>
      <c r="X278" s="41"/>
      <c r="Z278" s="104" t="e">
        <f>(N278-P281)^2</f>
        <v>#DIV/0!</v>
      </c>
      <c r="AA278" s="40" t="e">
        <f>M278*Z278</f>
        <v>#DIV/0!</v>
      </c>
      <c r="AB278" s="105">
        <v>1</v>
      </c>
      <c r="AC278" s="106"/>
      <c r="AD278" s="106"/>
      <c r="AE278" s="101" t="e">
        <f>M278^2</f>
        <v>#DIV/0!</v>
      </c>
      <c r="AF278" s="107"/>
      <c r="AG278" s="108" t="e">
        <f>AG281</f>
        <v>#DIV/0!</v>
      </c>
      <c r="AH278" s="108" t="e">
        <f>AH281</f>
        <v>#DIV/0!</v>
      </c>
      <c r="AI278" s="40" t="e">
        <f>1/M278</f>
        <v>#DIV/0!</v>
      </c>
      <c r="AJ278" s="109" t="e">
        <f>1/(AH278+AI278)</f>
        <v>#DIV/0!</v>
      </c>
      <c r="AK278" s="110" t="e">
        <f>AJ278/AJ281</f>
        <v>#DIV/0!</v>
      </c>
      <c r="AL278" s="42" t="e">
        <f>AJ278*N278</f>
        <v>#DIV/0!</v>
      </c>
      <c r="AM278" s="42" t="e">
        <f>AL278/AJ278</f>
        <v>#DIV/0!</v>
      </c>
      <c r="AN278" s="40" t="e">
        <f>EXP(AM278)</f>
        <v>#DIV/0!</v>
      </c>
      <c r="AO278" s="43" t="e">
        <f>1/AJ278</f>
        <v>#DIV/0!</v>
      </c>
      <c r="AP278" s="40" t="e">
        <f>SQRT(AO278)</f>
        <v>#DIV/0!</v>
      </c>
      <c r="AQ278" s="37">
        <f>$H$2</f>
        <v>1.9599639845400536</v>
      </c>
      <c r="AR278" s="38" t="e">
        <f>AM278-(AQ278*AP278)</f>
        <v>#DIV/0!</v>
      </c>
      <c r="AS278" s="38" t="e">
        <f>AM278+(1.96*AP278)</f>
        <v>#DIV/0!</v>
      </c>
      <c r="AT278" s="44" t="e">
        <f t="shared" ref="AT278:AU281" si="382">EXP(AR278)</f>
        <v>#DIV/0!</v>
      </c>
      <c r="AU278" s="44" t="e">
        <f t="shared" si="382"/>
        <v>#DIV/0!</v>
      </c>
      <c r="AV278" s="27"/>
      <c r="AX278" s="45"/>
      <c r="AY278" s="45">
        <v>1</v>
      </c>
    </row>
    <row r="279" spans="1:232" hidden="1">
      <c r="A279" s="16"/>
      <c r="B279" s="32" t="s">
        <v>51</v>
      </c>
      <c r="C279" s="33"/>
      <c r="D279" s="34">
        <f>E279-C279</f>
        <v>0</v>
      </c>
      <c r="E279" s="35"/>
      <c r="F279" s="33"/>
      <c r="G279" s="34">
        <f>H279-F279</f>
        <v>0</v>
      </c>
      <c r="H279" s="35"/>
      <c r="I279" s="36"/>
      <c r="K279" s="40" t="e">
        <f>(C279/E279)/(F279/H279)</f>
        <v>#DIV/0!</v>
      </c>
      <c r="L279" s="100" t="e">
        <f>(D279/(C279*E279)+(G279/(F279*H279)))</f>
        <v>#DIV/0!</v>
      </c>
      <c r="M279" s="101" t="e">
        <f>1/L279</f>
        <v>#DIV/0!</v>
      </c>
      <c r="N279" s="102" t="e">
        <f>LN(K279)</f>
        <v>#DIV/0!</v>
      </c>
      <c r="O279" s="102" t="e">
        <f>M279*N279</f>
        <v>#DIV/0!</v>
      </c>
      <c r="P279" s="102" t="e">
        <f>LN(K279)</f>
        <v>#DIV/0!</v>
      </c>
      <c r="Q279" s="121" t="e">
        <f>K279</f>
        <v>#DIV/0!</v>
      </c>
      <c r="R279" s="102" t="e">
        <f>SQRT(1/M279)</f>
        <v>#DIV/0!</v>
      </c>
      <c r="S279" s="37">
        <f>$H$2</f>
        <v>1.9599639845400536</v>
      </c>
      <c r="T279" s="38" t="e">
        <f>P279-(R279*S279)</f>
        <v>#DIV/0!</v>
      </c>
      <c r="U279" s="38" t="e">
        <f>P279+(R279*S279)</f>
        <v>#DIV/0!</v>
      </c>
      <c r="V279" s="39" t="e">
        <f t="shared" si="381"/>
        <v>#DIV/0!</v>
      </c>
      <c r="W279" s="40" t="e">
        <f t="shared" si="381"/>
        <v>#DIV/0!</v>
      </c>
      <c r="X279" s="41"/>
      <c r="Z279" s="104" t="e">
        <f>(N279-P281)^2</f>
        <v>#DIV/0!</v>
      </c>
      <c r="AA279" s="40" t="e">
        <f>M279*Z279</f>
        <v>#DIV/0!</v>
      </c>
      <c r="AB279" s="105">
        <v>1</v>
      </c>
      <c r="AC279" s="106"/>
      <c r="AD279" s="106"/>
      <c r="AE279" s="101" t="e">
        <f>M279^2</f>
        <v>#DIV/0!</v>
      </c>
      <c r="AF279" s="107"/>
      <c r="AG279" s="108" t="e">
        <f>AG281</f>
        <v>#DIV/0!</v>
      </c>
      <c r="AH279" s="108" t="e">
        <f>AH281</f>
        <v>#DIV/0!</v>
      </c>
      <c r="AI279" s="40" t="e">
        <f>1/M279</f>
        <v>#DIV/0!</v>
      </c>
      <c r="AJ279" s="109" t="e">
        <f>1/(AH279+AI279)</f>
        <v>#DIV/0!</v>
      </c>
      <c r="AK279" s="110" t="e">
        <f>AJ279/AJ281</f>
        <v>#DIV/0!</v>
      </c>
      <c r="AL279" s="42" t="e">
        <f>AJ279*N279</f>
        <v>#DIV/0!</v>
      </c>
      <c r="AM279" s="42" t="e">
        <f>AL279/AJ279</f>
        <v>#DIV/0!</v>
      </c>
      <c r="AN279" s="40" t="e">
        <f>EXP(AM279)</f>
        <v>#DIV/0!</v>
      </c>
      <c r="AO279" s="43" t="e">
        <f>1/AJ279</f>
        <v>#DIV/0!</v>
      </c>
      <c r="AP279" s="40" t="e">
        <f>SQRT(AO279)</f>
        <v>#DIV/0!</v>
      </c>
      <c r="AQ279" s="37">
        <f>$H$2</f>
        <v>1.9599639845400536</v>
      </c>
      <c r="AR279" s="38" t="e">
        <f>AM279-(AQ279*AP279)</f>
        <v>#DIV/0!</v>
      </c>
      <c r="AS279" s="38" t="e">
        <f>AM279+(1.96*AP279)</f>
        <v>#DIV/0!</v>
      </c>
      <c r="AT279" s="44" t="e">
        <f t="shared" si="382"/>
        <v>#DIV/0!</v>
      </c>
      <c r="AU279" s="44" t="e">
        <f t="shared" si="382"/>
        <v>#DIV/0!</v>
      </c>
      <c r="AV279" s="27"/>
      <c r="AX279" s="45"/>
      <c r="AY279" s="45">
        <v>1</v>
      </c>
    </row>
    <row r="280" spans="1:232" hidden="1">
      <c r="A280" s="16"/>
      <c r="B280" s="32" t="s">
        <v>52</v>
      </c>
      <c r="C280" s="33"/>
      <c r="D280" s="34">
        <f>E280-C280</f>
        <v>0</v>
      </c>
      <c r="E280" s="35"/>
      <c r="F280" s="33"/>
      <c r="G280" s="34">
        <f>H280-F280</f>
        <v>0</v>
      </c>
      <c r="H280" s="35"/>
      <c r="I280" s="36"/>
      <c r="K280" s="40" t="e">
        <f>(C280/E280)/(F280/H280)</f>
        <v>#DIV/0!</v>
      </c>
      <c r="L280" s="100" t="e">
        <f>(D280/(C280*E280)+(G280/(F280*H280)))</f>
        <v>#DIV/0!</v>
      </c>
      <c r="M280" s="101" t="e">
        <f>1/L280</f>
        <v>#DIV/0!</v>
      </c>
      <c r="N280" s="102" t="e">
        <f>LN(K280)</f>
        <v>#DIV/0!</v>
      </c>
      <c r="O280" s="102" t="e">
        <f>M280*N280</f>
        <v>#DIV/0!</v>
      </c>
      <c r="P280" s="102" t="e">
        <f>LN(K280)</f>
        <v>#DIV/0!</v>
      </c>
      <c r="Q280" s="121" t="e">
        <f>K280</f>
        <v>#DIV/0!</v>
      </c>
      <c r="R280" s="102" t="e">
        <f>SQRT(1/M280)</f>
        <v>#DIV/0!</v>
      </c>
      <c r="S280" s="37">
        <f>$H$2</f>
        <v>1.9599639845400536</v>
      </c>
      <c r="T280" s="38" t="e">
        <f>P280-(R280*S280)</f>
        <v>#DIV/0!</v>
      </c>
      <c r="U280" s="38" t="e">
        <f>P280+(R280*S280)</f>
        <v>#DIV/0!</v>
      </c>
      <c r="V280" s="39" t="e">
        <f t="shared" si="381"/>
        <v>#DIV/0!</v>
      </c>
      <c r="W280" s="40" t="e">
        <f t="shared" si="381"/>
        <v>#DIV/0!</v>
      </c>
      <c r="X280" s="41"/>
      <c r="Z280" s="104" t="e">
        <f>(N280-P281)^2</f>
        <v>#DIV/0!</v>
      </c>
      <c r="AA280" s="40" t="e">
        <f>M280*Z280</f>
        <v>#DIV/0!</v>
      </c>
      <c r="AB280" s="105">
        <v>1</v>
      </c>
      <c r="AC280" s="106"/>
      <c r="AD280" s="106"/>
      <c r="AE280" s="101" t="e">
        <f>M280^2</f>
        <v>#DIV/0!</v>
      </c>
      <c r="AF280" s="107"/>
      <c r="AG280" s="108" t="e">
        <f>AG281</f>
        <v>#DIV/0!</v>
      </c>
      <c r="AH280" s="108" t="e">
        <f>AH281</f>
        <v>#DIV/0!</v>
      </c>
      <c r="AI280" s="40" t="e">
        <f>1/M280</f>
        <v>#DIV/0!</v>
      </c>
      <c r="AJ280" s="109" t="e">
        <f>1/(AH280+AI280)</f>
        <v>#DIV/0!</v>
      </c>
      <c r="AK280" s="110" t="e">
        <f>AJ280/AJ281</f>
        <v>#DIV/0!</v>
      </c>
      <c r="AL280" s="42" t="e">
        <f>AJ280*N280</f>
        <v>#DIV/0!</v>
      </c>
      <c r="AM280" s="42" t="e">
        <f>AL280/AJ280</f>
        <v>#DIV/0!</v>
      </c>
      <c r="AN280" s="40" t="e">
        <f>EXP(AM280)</f>
        <v>#DIV/0!</v>
      </c>
      <c r="AO280" s="43" t="e">
        <f>1/AJ280</f>
        <v>#DIV/0!</v>
      </c>
      <c r="AP280" s="40" t="e">
        <f>SQRT(AO280)</f>
        <v>#DIV/0!</v>
      </c>
      <c r="AQ280" s="37">
        <f>$H$2</f>
        <v>1.9599639845400536</v>
      </c>
      <c r="AR280" s="38" t="e">
        <f>AM280-(AQ280*AP280)</f>
        <v>#DIV/0!</v>
      </c>
      <c r="AS280" s="38" t="e">
        <f>AM280+(1.96*AP280)</f>
        <v>#DIV/0!</v>
      </c>
      <c r="AT280" s="44" t="e">
        <f t="shared" si="382"/>
        <v>#DIV/0!</v>
      </c>
      <c r="AU280" s="44" t="e">
        <f t="shared" si="382"/>
        <v>#DIV/0!</v>
      </c>
      <c r="AV280" s="27"/>
      <c r="AX280" s="45"/>
      <c r="AY280" s="45">
        <v>1</v>
      </c>
    </row>
    <row r="281" spans="1:232" hidden="1">
      <c r="A281" s="10"/>
      <c r="B281" s="46">
        <f>COUNT(D278:D280)</f>
        <v>3</v>
      </c>
      <c r="C281" s="47">
        <f t="shared" ref="C281:H281" si="383">SUM(C278:C280)</f>
        <v>0</v>
      </c>
      <c r="D281" s="47">
        <f t="shared" si="383"/>
        <v>0</v>
      </c>
      <c r="E281" s="47">
        <f t="shared" si="383"/>
        <v>0</v>
      </c>
      <c r="F281" s="47">
        <f t="shared" si="383"/>
        <v>0</v>
      </c>
      <c r="G281" s="47">
        <f t="shared" si="383"/>
        <v>0</v>
      </c>
      <c r="H281" s="47">
        <f t="shared" si="383"/>
        <v>0</v>
      </c>
      <c r="I281" s="48"/>
      <c r="K281" s="61"/>
      <c r="L281" s="111"/>
      <c r="M281" s="49" t="e">
        <f>SUM(M278:M280)</f>
        <v>#DIV/0!</v>
      </c>
      <c r="N281" s="50"/>
      <c r="O281" s="51" t="e">
        <f>SUM(O278:O280)</f>
        <v>#DIV/0!</v>
      </c>
      <c r="P281" s="52" t="e">
        <f>O281/M281</f>
        <v>#DIV/0!</v>
      </c>
      <c r="Q281" s="51" t="e">
        <f>EXP(P281)</f>
        <v>#DIV/0!</v>
      </c>
      <c r="R281" s="51" t="e">
        <f>SQRT(1/M281)</f>
        <v>#DIV/0!</v>
      </c>
      <c r="S281" s="37">
        <f>$H$2</f>
        <v>1.9599639845400536</v>
      </c>
      <c r="T281" s="53" t="e">
        <f>P281-(R281*S281)</f>
        <v>#DIV/0!</v>
      </c>
      <c r="U281" s="53" t="e">
        <f>P281+(R281*S281)</f>
        <v>#DIV/0!</v>
      </c>
      <c r="V281" s="112" t="e">
        <f t="shared" si="381"/>
        <v>#DIV/0!</v>
      </c>
      <c r="W281" s="61" t="e">
        <f t="shared" si="381"/>
        <v>#DIV/0!</v>
      </c>
      <c r="X281" s="54"/>
      <c r="Y281" s="54"/>
      <c r="Z281" s="55"/>
      <c r="AA281" s="56" t="e">
        <f>SUM(AA278:AA280)</f>
        <v>#DIV/0!</v>
      </c>
      <c r="AB281" s="57">
        <f>SUM(AB278:AB280)</f>
        <v>3</v>
      </c>
      <c r="AC281" s="58" t="e">
        <f>AA281-(AB281-1)</f>
        <v>#DIV/0!</v>
      </c>
      <c r="AD281" s="49" t="e">
        <f>M281</f>
        <v>#DIV/0!</v>
      </c>
      <c r="AE281" s="49" t="e">
        <f>SUM(AE278:AE280)</f>
        <v>#DIV/0!</v>
      </c>
      <c r="AF281" s="59" t="e">
        <f>AE281/AD281</f>
        <v>#DIV/0!</v>
      </c>
      <c r="AG281" s="113" t="e">
        <f>AC281/(AD281-AF281)</f>
        <v>#DIV/0!</v>
      </c>
      <c r="AH281" s="113" t="e">
        <f>IF(AA281&lt;AB281-1,"0",AG281)</f>
        <v>#DIV/0!</v>
      </c>
      <c r="AI281" s="55"/>
      <c r="AJ281" s="49" t="e">
        <f>SUM(AJ278:AJ280)</f>
        <v>#DIV/0!</v>
      </c>
      <c r="AK281" s="114" t="e">
        <f>SUM(AK278:AK280)</f>
        <v>#DIV/0!</v>
      </c>
      <c r="AL281" s="58" t="e">
        <f>SUM(AL278:AL280)</f>
        <v>#DIV/0!</v>
      </c>
      <c r="AM281" s="58" t="e">
        <f>AL281/AJ281</f>
        <v>#DIV/0!</v>
      </c>
      <c r="AN281" s="115" t="e">
        <f>EXP(AM281)</f>
        <v>#DIV/0!</v>
      </c>
      <c r="AO281" s="60" t="e">
        <f>1/AJ281</f>
        <v>#DIV/0!</v>
      </c>
      <c r="AP281" s="61" t="e">
        <f>SQRT(AO281)</f>
        <v>#DIV/0!</v>
      </c>
      <c r="AQ281" s="37">
        <f>$H$2</f>
        <v>1.9599639845400536</v>
      </c>
      <c r="AR281" s="53" t="e">
        <f>AM281-(AQ281*AP281)</f>
        <v>#DIV/0!</v>
      </c>
      <c r="AS281" s="53" t="e">
        <f>AM281+(1.96*AP281)</f>
        <v>#DIV/0!</v>
      </c>
      <c r="AT281" s="116" t="e">
        <f t="shared" si="382"/>
        <v>#DIV/0!</v>
      </c>
      <c r="AU281" s="116" t="e">
        <f t="shared" si="382"/>
        <v>#DIV/0!</v>
      </c>
      <c r="AV281" s="62"/>
      <c r="AW281" s="126"/>
      <c r="AX281" s="63" t="e">
        <f>AA281</f>
        <v>#DIV/0!</v>
      </c>
      <c r="AY281" s="46">
        <f>SUM(AY278:AY280)</f>
        <v>3</v>
      </c>
    </row>
    <row r="282" spans="1:232" ht="13.5" hidden="1" thickBot="1">
      <c r="A282" s="16"/>
      <c r="B282" s="16"/>
      <c r="C282" s="64"/>
      <c r="D282" s="64"/>
      <c r="E282" s="64"/>
      <c r="F282" s="64"/>
      <c r="G282" s="92"/>
      <c r="H282" s="64"/>
      <c r="I282" s="65"/>
      <c r="J282" s="18"/>
      <c r="K282" s="18"/>
      <c r="L282" s="18"/>
      <c r="M282" s="18"/>
      <c r="N282" s="18"/>
      <c r="O282" s="18"/>
      <c r="P282" s="18"/>
      <c r="Q282" s="18"/>
      <c r="R282" s="66"/>
      <c r="S282" s="66"/>
      <c r="T282" s="66"/>
      <c r="U282" s="66"/>
      <c r="V282" s="66"/>
      <c r="W282" s="66"/>
      <c r="X282" s="66"/>
      <c r="Z282" s="18"/>
      <c r="AA282" s="18"/>
      <c r="AB282" s="67"/>
      <c r="AC282" s="68"/>
      <c r="AD282" s="69"/>
      <c r="AE282" s="68"/>
      <c r="AF282" s="70"/>
      <c r="AG282" s="70"/>
      <c r="AH282" s="70"/>
      <c r="AI282" s="70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71"/>
      <c r="AU282" s="71"/>
      <c r="AV282" s="71"/>
      <c r="AW282" s="18"/>
      <c r="AX282" s="72" t="s">
        <v>43</v>
      </c>
      <c r="AY282" s="18"/>
    </row>
    <row r="283" spans="1:232" ht="26.5" hidden="1" thickBot="1">
      <c r="A283" s="10"/>
      <c r="B283" s="10"/>
      <c r="C283" s="73"/>
      <c r="D283" s="73"/>
      <c r="E283" s="73"/>
      <c r="F283" s="73"/>
      <c r="G283" s="92"/>
      <c r="H283" s="73"/>
      <c r="I283" s="74"/>
      <c r="J283" s="72"/>
      <c r="K283" s="72"/>
      <c r="L283" s="72"/>
      <c r="M283" s="18"/>
      <c r="N283" s="18"/>
      <c r="O283" s="18"/>
      <c r="P283" s="18"/>
      <c r="Q283" s="18"/>
      <c r="R283" s="75"/>
      <c r="S283" s="75"/>
      <c r="T283" s="75"/>
      <c r="U283" s="75"/>
      <c r="V283" s="75"/>
      <c r="W283" s="75"/>
      <c r="X283" s="75"/>
      <c r="Z283" s="18"/>
      <c r="AA283" s="18"/>
      <c r="AB283" s="18"/>
      <c r="AC283" s="18"/>
      <c r="AD283" s="18"/>
      <c r="AE283" s="18"/>
      <c r="AF283" s="18"/>
      <c r="AG283" s="18"/>
      <c r="AH283" s="18"/>
      <c r="AI283" s="76"/>
      <c r="AJ283" s="77"/>
      <c r="AK283" s="77"/>
      <c r="AL283" s="78"/>
      <c r="AM283" s="79"/>
      <c r="AN283" s="117"/>
      <c r="AO283" s="118" t="s">
        <v>44</v>
      </c>
      <c r="AP283" s="119">
        <f>TINV((1-$H$1),(AB281-2))</f>
        <v>12.706204736174694</v>
      </c>
      <c r="AQ283" s="18"/>
      <c r="AR283" s="80" t="s">
        <v>45</v>
      </c>
      <c r="AS283" s="120">
        <f>$H$1</f>
        <v>0.95</v>
      </c>
      <c r="AT283" s="44" t="e">
        <f>EXP(AM281-AP283*SQRT((1/AD281)+AH281))</f>
        <v>#DIV/0!</v>
      </c>
      <c r="AU283" s="44" t="e">
        <f>EXP(AM281+AP283*SQRT((1/AD281)+AH281))</f>
        <v>#DIV/0!</v>
      </c>
      <c r="AV283" s="27"/>
      <c r="AW283" s="18"/>
      <c r="AX283" s="81" t="e">
        <f>_xlfn.CHISQ.DIST.RT(AX281,AY281-1)</f>
        <v>#DIV/0!</v>
      </c>
      <c r="AY283" s="82" t="e">
        <f>IF(AX283&lt;0.05,"heterogeneidad","homogeneidad")</f>
        <v>#DIV/0!</v>
      </c>
    </row>
    <row r="284" spans="1:232">
      <c r="A284" s="16"/>
      <c r="B284" s="16"/>
      <c r="C284" s="64"/>
      <c r="D284" s="64"/>
      <c r="E284" s="64"/>
      <c r="F284" s="64"/>
      <c r="G284" s="92"/>
      <c r="H284" s="64"/>
      <c r="I284" s="65"/>
      <c r="J284" s="18"/>
      <c r="K284" s="18"/>
      <c r="L284" s="18"/>
      <c r="M284" s="18"/>
      <c r="N284" s="18"/>
      <c r="O284" s="18"/>
      <c r="P284" s="18"/>
      <c r="Q284" s="18"/>
      <c r="R284" s="66"/>
      <c r="S284" s="66"/>
      <c r="T284" s="66"/>
      <c r="U284" s="66"/>
      <c r="V284" s="66"/>
      <c r="W284" s="66"/>
      <c r="X284" s="66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L284" s="122"/>
      <c r="AM284" s="122"/>
      <c r="AR284" s="87"/>
      <c r="AS284" s="87"/>
      <c r="AW284" s="18"/>
      <c r="AX284" s="18"/>
      <c r="AY284" s="18"/>
    </row>
    <row r="285" spans="1:232" ht="13" customHeight="1">
      <c r="A285" s="16"/>
      <c r="B285" s="16"/>
      <c r="C285" s="64"/>
      <c r="D285" s="64"/>
      <c r="E285" s="64"/>
      <c r="F285" s="64"/>
      <c r="G285" s="64"/>
      <c r="H285" s="64"/>
      <c r="I285" s="65"/>
      <c r="J285" s="133" t="s">
        <v>4</v>
      </c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5"/>
      <c r="X285" s="19"/>
      <c r="Y285" s="133" t="s">
        <v>5</v>
      </c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5"/>
      <c r="AV285" s="19"/>
      <c r="AW285" s="136" t="s">
        <v>48</v>
      </c>
      <c r="AX285" s="137"/>
      <c r="AY285" s="137"/>
    </row>
    <row r="286" spans="1:232">
      <c r="A286" s="20"/>
      <c r="B286" s="21" t="s">
        <v>6</v>
      </c>
      <c r="C286" s="132" t="s">
        <v>7</v>
      </c>
      <c r="D286" s="132"/>
      <c r="E286" s="132"/>
      <c r="F286" s="132" t="s">
        <v>8</v>
      </c>
      <c r="G286" s="132"/>
      <c r="H286" s="132"/>
      <c r="I286" s="22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</row>
    <row r="287" spans="1:232" ht="60">
      <c r="A287" s="16"/>
      <c r="B287" s="25"/>
      <c r="C287" s="26" t="s">
        <v>9</v>
      </c>
      <c r="D287" s="26" t="s">
        <v>10</v>
      </c>
      <c r="E287" s="26" t="s">
        <v>11</v>
      </c>
      <c r="F287" s="26" t="s">
        <v>9</v>
      </c>
      <c r="G287" s="26" t="s">
        <v>10</v>
      </c>
      <c r="H287" s="26" t="s">
        <v>11</v>
      </c>
      <c r="I287" s="27"/>
      <c r="K287" s="28" t="s">
        <v>12</v>
      </c>
      <c r="L287" s="28" t="s">
        <v>13</v>
      </c>
      <c r="M287" s="28" t="s">
        <v>14</v>
      </c>
      <c r="N287" s="28" t="s">
        <v>15</v>
      </c>
      <c r="O287" s="28" t="s">
        <v>16</v>
      </c>
      <c r="P287" s="28" t="s">
        <v>17</v>
      </c>
      <c r="Q287" s="28" t="s">
        <v>18</v>
      </c>
      <c r="R287" s="28" t="s">
        <v>19</v>
      </c>
      <c r="S287" s="98" t="s">
        <v>3</v>
      </c>
      <c r="T287" s="28" t="s">
        <v>20</v>
      </c>
      <c r="U287" s="28" t="s">
        <v>21</v>
      </c>
      <c r="V287" s="28" t="s">
        <v>22</v>
      </c>
      <c r="W287" s="28" t="s">
        <v>22</v>
      </c>
      <c r="X287" s="29"/>
      <c r="Y287" s="30"/>
      <c r="Z287" s="98" t="s">
        <v>23</v>
      </c>
      <c r="AA287" s="28" t="s">
        <v>24</v>
      </c>
      <c r="AB287" s="98" t="s">
        <v>25</v>
      </c>
      <c r="AC287" s="98" t="s">
        <v>26</v>
      </c>
      <c r="AD287" s="98" t="s">
        <v>27</v>
      </c>
      <c r="AE287" s="28" t="s">
        <v>28</v>
      </c>
      <c r="AF287" s="28" t="s">
        <v>29</v>
      </c>
      <c r="AG287" s="99" t="s">
        <v>30</v>
      </c>
      <c r="AH287" s="99" t="s">
        <v>31</v>
      </c>
      <c r="AI287" s="98" t="s">
        <v>32</v>
      </c>
      <c r="AJ287" s="28" t="s">
        <v>33</v>
      </c>
      <c r="AK287" s="28" t="s">
        <v>34</v>
      </c>
      <c r="AL287" s="28" t="s">
        <v>35</v>
      </c>
      <c r="AM287" s="98" t="s">
        <v>36</v>
      </c>
      <c r="AN287" s="98" t="s">
        <v>37</v>
      </c>
      <c r="AO287" s="28" t="s">
        <v>38</v>
      </c>
      <c r="AP287" s="28" t="s">
        <v>39</v>
      </c>
      <c r="AQ287" s="98" t="s">
        <v>3</v>
      </c>
      <c r="AR287" s="28" t="s">
        <v>40</v>
      </c>
      <c r="AS287" s="28" t="s">
        <v>41</v>
      </c>
      <c r="AT287" s="28" t="s">
        <v>22</v>
      </c>
      <c r="AU287" s="28" t="s">
        <v>22</v>
      </c>
      <c r="AV287" s="29"/>
      <c r="AX287" s="31" t="s">
        <v>42</v>
      </c>
      <c r="AY287" s="31" t="s">
        <v>25</v>
      </c>
    </row>
    <row r="288" spans="1:232">
      <c r="A288" s="10"/>
      <c r="B288" s="32" t="s">
        <v>71</v>
      </c>
      <c r="C288" s="33">
        <v>708</v>
      </c>
      <c r="D288" s="34">
        <f>E288-C288</f>
        <v>4184</v>
      </c>
      <c r="E288" s="35">
        <v>4892</v>
      </c>
      <c r="F288" s="33">
        <v>766</v>
      </c>
      <c r="G288" s="34">
        <f>H288-F288</f>
        <v>4106</v>
      </c>
      <c r="H288" s="35">
        <v>4872</v>
      </c>
      <c r="I288" s="36"/>
      <c r="K288" s="40">
        <f>(C288/E288)/(F288/H288)</f>
        <v>0.92050323542032697</v>
      </c>
      <c r="L288" s="100">
        <f>(D288/(C288*E288)+(G288/(F288*H288)))</f>
        <v>2.3082425196163797E-3</v>
      </c>
      <c r="M288" s="101">
        <f>1/L288</f>
        <v>433.23004038856186</v>
      </c>
      <c r="N288" s="102">
        <f>LN(K288)</f>
        <v>-8.2834763464201711E-2</v>
      </c>
      <c r="O288" s="102">
        <f>M288*N288</f>
        <v>-35.886507921173077</v>
      </c>
      <c r="P288" s="102">
        <f>LN(K288)</f>
        <v>-8.2834763464201711E-2</v>
      </c>
      <c r="Q288" s="121">
        <f>K288</f>
        <v>0.92050323542032697</v>
      </c>
      <c r="R288" s="102">
        <f>SQRT(1/M288)</f>
        <v>4.8044172587488485E-2</v>
      </c>
      <c r="S288" s="37">
        <f>$H$2</f>
        <v>1.9599639845400536</v>
      </c>
      <c r="T288" s="38">
        <f>P288-(R288*S288)</f>
        <v>-0.17699961140270565</v>
      </c>
      <c r="U288" s="38">
        <f>P288+(R288*S288)</f>
        <v>1.1330084474302241E-2</v>
      </c>
      <c r="V288" s="39">
        <f t="shared" ref="V288:W290" si="384">EXP(T288)</f>
        <v>0.8377801100820147</v>
      </c>
      <c r="W288" s="40">
        <f t="shared" si="384"/>
        <v>1.0113945129782811</v>
      </c>
      <c r="X288" s="41"/>
      <c r="Z288" s="104">
        <f>(N288-P290)^2</f>
        <v>1.5879156478317178E-3</v>
      </c>
      <c r="AA288" s="40">
        <f>M288*Z288</f>
        <v>0.68793276024376449</v>
      </c>
      <c r="AB288" s="105">
        <v>1</v>
      </c>
      <c r="AC288" s="106"/>
      <c r="AD288" s="106"/>
      <c r="AE288" s="101">
        <f>M288^2</f>
        <v>187688.26789507494</v>
      </c>
      <c r="AF288" s="107"/>
      <c r="AG288" s="108">
        <f>AG290</f>
        <v>3.2662604405916028E-2</v>
      </c>
      <c r="AH288" s="108">
        <f>AH290</f>
        <v>3.2662604405916028E-2</v>
      </c>
      <c r="AI288" s="40">
        <f>1/M288</f>
        <v>2.3082425196163797E-3</v>
      </c>
      <c r="AJ288" s="109">
        <f>1/(AH288+AI288)</f>
        <v>28.595246838871795</v>
      </c>
      <c r="AK288" s="110">
        <f>AJ288/AJ290</f>
        <v>0.5730191713468864</v>
      </c>
      <c r="AL288" s="42">
        <f>AJ288*N288</f>
        <v>-2.3686805080984068</v>
      </c>
      <c r="AM288" s="42">
        <f>AL288/AJ288</f>
        <v>-8.2834763464201711E-2</v>
      </c>
      <c r="AN288" s="40">
        <f>EXP(AM288)</f>
        <v>0.92050323542032697</v>
      </c>
      <c r="AO288" s="43">
        <f>1/AJ288</f>
        <v>3.4970846925532408E-2</v>
      </c>
      <c r="AP288" s="40">
        <f>SQRT(AO288)</f>
        <v>0.18700493823835884</v>
      </c>
      <c r="AQ288" s="37">
        <f>$H$2</f>
        <v>1.9599639845400536</v>
      </c>
      <c r="AR288" s="38">
        <f>AM288-(AQ288*AP288)</f>
        <v>-0.44935770734252212</v>
      </c>
      <c r="AS288" s="38">
        <f>AM288+(1.96*AP288)</f>
        <v>0.28369491548298159</v>
      </c>
      <c r="AT288" s="44">
        <f t="shared" ref="AT288:AU290" si="385">EXP(AR288)</f>
        <v>0.63803782705343803</v>
      </c>
      <c r="AU288" s="44">
        <f t="shared" si="385"/>
        <v>1.3280277082504235</v>
      </c>
      <c r="AV288" s="27"/>
      <c r="AX288" s="45"/>
      <c r="AY288" s="45">
        <v>1</v>
      </c>
    </row>
    <row r="289" spans="1:51">
      <c r="A289" s="16"/>
      <c r="B289" s="32" t="s">
        <v>70</v>
      </c>
      <c r="C289" s="33">
        <v>111</v>
      </c>
      <c r="D289" s="34">
        <f>E289-C289</f>
        <v>1989</v>
      </c>
      <c r="E289" s="35">
        <v>2100</v>
      </c>
      <c r="F289" s="33">
        <v>161</v>
      </c>
      <c r="G289" s="34">
        <f>H289-F289</f>
        <v>1945</v>
      </c>
      <c r="H289" s="35">
        <v>2106</v>
      </c>
      <c r="I289" s="36"/>
      <c r="K289" s="40">
        <f>(C289/E289)/(F289/H289)</f>
        <v>0.69141082519964514</v>
      </c>
      <c r="L289" s="100">
        <f>(D289/(C289*E289)+(G289/(F289*H289)))</f>
        <v>1.4269164848874995E-2</v>
      </c>
      <c r="M289" s="101">
        <f>1/L289</f>
        <v>70.081186291630914</v>
      </c>
      <c r="N289" s="102">
        <f>LN(K289)</f>
        <v>-0.36902109468972233</v>
      </c>
      <c r="O289" s="102">
        <f>M289*N289</f>
        <v>-25.861436082492002</v>
      </c>
      <c r="P289" s="102">
        <f>LN(K289)</f>
        <v>-0.36902109468972233</v>
      </c>
      <c r="Q289" s="121">
        <f>K289</f>
        <v>0.69141082519964514</v>
      </c>
      <c r="R289" s="102">
        <f>SQRT(1/M289)</f>
        <v>0.11945360961006994</v>
      </c>
      <c r="S289" s="37">
        <f>$H$2</f>
        <v>1.9599639845400536</v>
      </c>
      <c r="T289" s="38">
        <f>P289-(R289*S289)</f>
        <v>-0.60314586734876707</v>
      </c>
      <c r="U289" s="38">
        <f>P289+(R289*S289)</f>
        <v>-0.13489632203067761</v>
      </c>
      <c r="V289" s="39">
        <f t="shared" si="384"/>
        <v>0.54708786029402701</v>
      </c>
      <c r="W289" s="40">
        <f t="shared" si="384"/>
        <v>0.87380650147552441</v>
      </c>
      <c r="X289" s="41"/>
      <c r="Z289" s="104">
        <f>(N289-P290)^2</f>
        <v>6.0682248610771934E-2</v>
      </c>
      <c r="AA289" s="40">
        <f>M289*Z289</f>
        <v>4.2526839694865695</v>
      </c>
      <c r="AB289" s="105">
        <v>1</v>
      </c>
      <c r="AC289" s="106"/>
      <c r="AD289" s="106"/>
      <c r="AE289" s="101">
        <f>M289^2</f>
        <v>4911.3726720422765</v>
      </c>
      <c r="AF289" s="107"/>
      <c r="AG289" s="108">
        <f>AG290</f>
        <v>3.2662604405916028E-2</v>
      </c>
      <c r="AH289" s="108">
        <f>AH290</f>
        <v>3.2662604405916028E-2</v>
      </c>
      <c r="AI289" s="40">
        <f>1/M289</f>
        <v>1.4269164848874995E-2</v>
      </c>
      <c r="AJ289" s="109">
        <f>1/(AH289+AI289)</f>
        <v>21.307528266642436</v>
      </c>
      <c r="AK289" s="110">
        <f>AJ289/AJ290</f>
        <v>0.4269808286531136</v>
      </c>
      <c r="AL289" s="42">
        <f>AJ289*N289</f>
        <v>-7.862927406088593</v>
      </c>
      <c r="AM289" s="42">
        <f>AL289/AJ289</f>
        <v>-0.36902109468972233</v>
      </c>
      <c r="AN289" s="40">
        <f>EXP(AM289)</f>
        <v>0.69141082519964514</v>
      </c>
      <c r="AO289" s="43">
        <f>1/AJ289</f>
        <v>4.693176925479102E-2</v>
      </c>
      <c r="AP289" s="40">
        <f>SQRT(AO289)</f>
        <v>0.21663741425430424</v>
      </c>
      <c r="AQ289" s="37">
        <f>$H$2</f>
        <v>1.9599639845400536</v>
      </c>
      <c r="AR289" s="38">
        <f>AM289-(AQ289*AP289)</f>
        <v>-0.79362262433204267</v>
      </c>
      <c r="AS289" s="38">
        <f>AM289+(1.96*AP289)</f>
        <v>5.5588237248713979E-2</v>
      </c>
      <c r="AT289" s="44">
        <f t="shared" si="385"/>
        <v>0.45220366048619037</v>
      </c>
      <c r="AU289" s="44">
        <f t="shared" si="385"/>
        <v>1.0571622940493814</v>
      </c>
      <c r="AV289" s="27"/>
      <c r="AX289" s="45"/>
      <c r="AY289" s="45">
        <v>1</v>
      </c>
    </row>
    <row r="290" spans="1:51">
      <c r="A290" s="10"/>
      <c r="B290" s="46">
        <f>COUNT(D288:D289)</f>
        <v>2</v>
      </c>
      <c r="C290" s="47">
        <f t="shared" ref="C290:H290" si="386">SUM(C288:C289)</f>
        <v>819</v>
      </c>
      <c r="D290" s="47">
        <f>SUM(D288:D289)</f>
        <v>6173</v>
      </c>
      <c r="E290" s="47">
        <f t="shared" si="386"/>
        <v>6992</v>
      </c>
      <c r="F290" s="47">
        <f t="shared" si="386"/>
        <v>927</v>
      </c>
      <c r="G290" s="47">
        <f t="shared" si="386"/>
        <v>6051</v>
      </c>
      <c r="H290" s="47">
        <f t="shared" si="386"/>
        <v>6978</v>
      </c>
      <c r="I290" s="48"/>
      <c r="K290" s="61"/>
      <c r="L290" s="111"/>
      <c r="M290" s="49">
        <f>SUM(M288:M289)</f>
        <v>503.31122668019276</v>
      </c>
      <c r="N290" s="50"/>
      <c r="O290" s="51">
        <f>SUM(O288:O289)</f>
        <v>-61.747944003665083</v>
      </c>
      <c r="P290" s="52">
        <f>O290/M290</f>
        <v>-0.12268342276199638</v>
      </c>
      <c r="Q290" s="51">
        <f>EXP(P290)</f>
        <v>0.88454364462441715</v>
      </c>
      <c r="R290" s="51">
        <f>SQRT(1/M290)</f>
        <v>4.4574008457815388E-2</v>
      </c>
      <c r="S290" s="37">
        <f>$H$2</f>
        <v>1.9599639845400536</v>
      </c>
      <c r="T290" s="53">
        <f>P290-(R290*S290)</f>
        <v>-0.21004687398589827</v>
      </c>
      <c r="U290" s="53">
        <f>P290+(R290*S290)</f>
        <v>-3.5319971538094491E-2</v>
      </c>
      <c r="V290" s="112">
        <f t="shared" si="384"/>
        <v>0.81054625154615412</v>
      </c>
      <c r="W290" s="61">
        <f t="shared" si="384"/>
        <v>0.9652964994322657</v>
      </c>
      <c r="X290" s="54"/>
      <c r="Y290" s="54"/>
      <c r="Z290" s="55"/>
      <c r="AA290" s="56">
        <f>SUM(AA288:AA289)</f>
        <v>4.9406167297303343</v>
      </c>
      <c r="AB290" s="57">
        <f>SUM(AB288:AB289)</f>
        <v>2</v>
      </c>
      <c r="AC290" s="58">
        <f>AA290-(AB290-1)</f>
        <v>3.9406167297303343</v>
      </c>
      <c r="AD290" s="49">
        <f>M290</f>
        <v>503.31122668019276</v>
      </c>
      <c r="AE290" s="49">
        <f>SUM(AE288:AE289)</f>
        <v>192599.64056711723</v>
      </c>
      <c r="AF290" s="59">
        <f>AE290/AD290</f>
        <v>382.66509936106848</v>
      </c>
      <c r="AG290" s="113">
        <f>AC290/(AD290-AF290)</f>
        <v>3.2662604405916028E-2</v>
      </c>
      <c r="AH290" s="113">
        <f>IF(AA290&lt;AB290-1,"0",AG290)</f>
        <v>3.2662604405916028E-2</v>
      </c>
      <c r="AI290" s="55"/>
      <c r="AJ290" s="49">
        <f>SUM(AJ288:AJ289)</f>
        <v>49.90277510551423</v>
      </c>
      <c r="AK290" s="114">
        <f>SUM(AK288:AK289)</f>
        <v>1</v>
      </c>
      <c r="AL290" s="58">
        <f>SUM(AL288:AL289)</f>
        <v>-10.231607914187</v>
      </c>
      <c r="AM290" s="58">
        <f>AL290/AJ290</f>
        <v>-0.20503084032006896</v>
      </c>
      <c r="AN290" s="115">
        <f>EXP(AM290)</f>
        <v>0.81462219281484494</v>
      </c>
      <c r="AO290" s="60">
        <f>1/AJ290</f>
        <v>2.0038965726567388E-2</v>
      </c>
      <c r="AP290" s="61">
        <f>SQRT(AO290)</f>
        <v>0.14155905384879974</v>
      </c>
      <c r="AQ290" s="37">
        <f>$H$2</f>
        <v>1.9599639845400536</v>
      </c>
      <c r="AR290" s="53">
        <f>AM290-(AQ290*AP290)</f>
        <v>-0.4824814875492825</v>
      </c>
      <c r="AS290" s="53">
        <f>AM290+(1.96*AP290)</f>
        <v>7.2424905223578528E-2</v>
      </c>
      <c r="AT290" s="116">
        <f t="shared" si="385"/>
        <v>0.61724979211490494</v>
      </c>
      <c r="AU290" s="116">
        <f t="shared" si="385"/>
        <v>1.075112067758323</v>
      </c>
      <c r="AV290" s="62"/>
      <c r="AW290" s="126"/>
      <c r="AX290" s="63">
        <f>AA290</f>
        <v>4.9406167297303343</v>
      </c>
      <c r="AY290" s="46">
        <f>SUM(AY288:AY289)</f>
        <v>2</v>
      </c>
    </row>
    <row r="291" spans="1:51" ht="13.5" thickBot="1">
      <c r="A291" s="16"/>
      <c r="B291" s="16"/>
      <c r="G291" s="64"/>
      <c r="H291" s="64"/>
      <c r="I291" s="65"/>
      <c r="J291" s="18"/>
      <c r="K291" s="18"/>
      <c r="L291" s="18"/>
      <c r="M291" s="18"/>
      <c r="N291" s="18"/>
      <c r="O291" s="18"/>
      <c r="P291" s="18"/>
      <c r="Q291" s="18"/>
      <c r="R291" s="66"/>
      <c r="S291" s="66"/>
      <c r="T291" s="66"/>
      <c r="U291" s="66"/>
      <c r="V291" s="66"/>
      <c r="W291" s="66"/>
      <c r="X291" s="66"/>
      <c r="Z291" s="18"/>
      <c r="AA291" s="18"/>
      <c r="AB291" s="67"/>
      <c r="AC291" s="68"/>
      <c r="AD291" s="69"/>
      <c r="AE291" s="68"/>
      <c r="AF291" s="70"/>
      <c r="AG291" s="70"/>
      <c r="AH291" s="70"/>
      <c r="AI291" s="70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71"/>
      <c r="AU291" s="71"/>
      <c r="AV291" s="71"/>
      <c r="AW291" s="18"/>
      <c r="AX291" s="72" t="s">
        <v>43</v>
      </c>
      <c r="AY291" s="18"/>
    </row>
    <row r="292" spans="1:51" ht="27.75" customHeight="1" thickBot="1">
      <c r="A292" s="10"/>
      <c r="B292" s="10"/>
      <c r="C292" s="128">
        <f>C288/E288</f>
        <v>0.14472608340147178</v>
      </c>
      <c r="D292" s="64"/>
      <c r="E292" s="64"/>
      <c r="F292" s="128">
        <f>F288/H288</f>
        <v>0.15722495894909688</v>
      </c>
      <c r="G292" s="73"/>
      <c r="H292" s="73"/>
      <c r="I292" s="74"/>
      <c r="J292" s="72"/>
      <c r="K292" s="72"/>
      <c r="L292" s="72"/>
      <c r="M292" s="18"/>
      <c r="N292" s="18"/>
      <c r="O292" s="18"/>
      <c r="P292" s="18"/>
      <c r="Q292" s="18"/>
      <c r="R292" s="75"/>
      <c r="S292" s="75"/>
      <c r="T292" s="75"/>
      <c r="U292" s="75"/>
      <c r="V292" s="75"/>
      <c r="W292" s="75"/>
      <c r="X292" s="75"/>
      <c r="Z292" s="18"/>
      <c r="AA292" s="18"/>
      <c r="AB292" s="18"/>
      <c r="AC292" s="18"/>
      <c r="AD292" s="18"/>
      <c r="AE292" s="18"/>
      <c r="AF292" s="18"/>
      <c r="AG292" s="18"/>
      <c r="AH292" s="18"/>
      <c r="AI292" s="76"/>
      <c r="AJ292" s="77"/>
      <c r="AK292" s="77"/>
      <c r="AL292" s="78"/>
      <c r="AM292" s="79"/>
      <c r="AN292" s="117"/>
      <c r="AO292" s="118" t="s">
        <v>44</v>
      </c>
      <c r="AP292" s="119" t="e">
        <f>TINV((1-$H$1),(AB290-2))</f>
        <v>#NUM!</v>
      </c>
      <c r="AQ292" s="18"/>
      <c r="AR292" s="80" t="s">
        <v>45</v>
      </c>
      <c r="AS292" s="120">
        <f>$H$1</f>
        <v>0.95</v>
      </c>
      <c r="AT292" s="44" t="e">
        <f>EXP(AM290-AP292*SQRT((1/AD290)+AH290))</f>
        <v>#NUM!</v>
      </c>
      <c r="AU292" s="44" t="e">
        <f>EXP(AM290+AP292*SQRT((1/AD290)+AH290))</f>
        <v>#NUM!</v>
      </c>
      <c r="AV292" s="27"/>
      <c r="AW292" s="18"/>
      <c r="AX292" s="129">
        <f>_xlfn.CHISQ.DIST.RT(AX290,AY290-1)</f>
        <v>2.6232674955103889E-2</v>
      </c>
      <c r="AY292" s="82" t="str">
        <f>IF(AX292&lt;0.05,"heterogeneidad","homogeneidad")</f>
        <v>heterogeneidad</v>
      </c>
    </row>
    <row r="293" spans="1:51">
      <c r="B293" s="16"/>
      <c r="C293" s="128">
        <f>C289/E289</f>
        <v>5.2857142857142859E-2</v>
      </c>
      <c r="D293" s="73"/>
      <c r="E293" s="73"/>
      <c r="F293" s="128">
        <f>F289/H289</f>
        <v>7.6448243114909775E-2</v>
      </c>
      <c r="H293" s="90"/>
      <c r="I293" s="91"/>
    </row>
    <row r="294" spans="1:51">
      <c r="B294" s="16"/>
      <c r="G294" s="93"/>
      <c r="H294" s="94"/>
      <c r="I294" s="91"/>
    </row>
    <row r="295" spans="1:51">
      <c r="C295" s="95"/>
      <c r="E295" s="90"/>
      <c r="F295" s="90"/>
      <c r="G295" s="90"/>
      <c r="H295" s="90"/>
      <c r="I295" s="91"/>
    </row>
    <row r="296" spans="1:51">
      <c r="C296" s="90"/>
      <c r="D296" s="90"/>
      <c r="E296" s="90"/>
      <c r="F296" s="90"/>
      <c r="G296" s="90"/>
      <c r="H296" s="90"/>
      <c r="I296" s="91"/>
    </row>
    <row r="297" spans="1:51">
      <c r="C297" s="90"/>
      <c r="D297" s="90"/>
      <c r="E297" s="90"/>
      <c r="F297" s="90"/>
      <c r="G297" s="90"/>
      <c r="H297" s="90"/>
      <c r="I297" s="91"/>
    </row>
    <row r="298" spans="1:51">
      <c r="C298" s="90"/>
      <c r="D298" s="90"/>
      <c r="E298" s="90"/>
      <c r="F298" s="90"/>
      <c r="G298" s="90"/>
      <c r="H298" s="90"/>
      <c r="I298" s="91"/>
    </row>
    <row r="299" spans="1:51">
      <c r="C299" s="90"/>
      <c r="D299" s="90"/>
      <c r="E299" s="90"/>
      <c r="F299" s="90"/>
      <c r="G299" s="90"/>
      <c r="H299" s="90"/>
      <c r="I299" s="91"/>
    </row>
    <row r="300" spans="1:51">
      <c r="C300" s="90"/>
      <c r="D300" s="90"/>
      <c r="E300" s="90"/>
      <c r="F300" s="90"/>
      <c r="G300" s="90"/>
      <c r="H300" s="90"/>
      <c r="I300" s="91"/>
    </row>
    <row r="301" spans="1:51">
      <c r="C301" s="90"/>
      <c r="D301" s="90"/>
      <c r="E301" s="90"/>
      <c r="F301" s="90"/>
      <c r="G301" s="90"/>
      <c r="H301" s="90"/>
      <c r="I301" s="91"/>
    </row>
    <row r="302" spans="1:51">
      <c r="C302" s="90"/>
      <c r="D302" s="90"/>
      <c r="E302" s="90"/>
      <c r="F302" s="90"/>
      <c r="G302" s="90"/>
      <c r="H302" s="90"/>
      <c r="I302" s="91"/>
    </row>
    <row r="303" spans="1:51">
      <c r="C303" s="90"/>
      <c r="D303" s="90"/>
      <c r="E303" s="90"/>
      <c r="F303" s="90"/>
      <c r="G303" s="90"/>
      <c r="H303" s="90"/>
      <c r="I303" s="91"/>
    </row>
    <row r="304" spans="1:51">
      <c r="C304" s="90"/>
      <c r="D304" s="90"/>
      <c r="E304" s="90"/>
      <c r="F304" s="90"/>
      <c r="G304" s="90"/>
      <c r="H304" s="90"/>
      <c r="I304" s="91"/>
    </row>
    <row r="305" spans="2:9">
      <c r="C305" s="90"/>
      <c r="D305" s="90"/>
      <c r="E305" s="90"/>
      <c r="F305" s="90"/>
      <c r="G305" s="90"/>
      <c r="H305" s="90"/>
      <c r="I305" s="91"/>
    </row>
    <row r="306" spans="2:9">
      <c r="B306" s="130" t="s">
        <v>69</v>
      </c>
      <c r="C306" s="90"/>
      <c r="D306" s="90"/>
      <c r="E306" s="90"/>
      <c r="F306" s="90"/>
      <c r="G306" s="90"/>
      <c r="H306" s="90"/>
      <c r="I306" s="91"/>
    </row>
    <row r="307" spans="2:9">
      <c r="B307" s="131" t="s">
        <v>68</v>
      </c>
      <c r="C307" s="90"/>
      <c r="D307" s="90"/>
      <c r="E307" s="90"/>
      <c r="F307" s="90"/>
      <c r="G307" s="90"/>
      <c r="H307" s="90"/>
      <c r="I307" s="91"/>
    </row>
    <row r="308" spans="2:9">
      <c r="C308" s="90"/>
      <c r="D308" s="90"/>
      <c r="E308" s="90"/>
      <c r="F308" s="90"/>
      <c r="G308" s="90"/>
      <c r="H308" s="90"/>
      <c r="I308" s="91"/>
    </row>
    <row r="309" spans="2:9">
      <c r="C309" s="90"/>
      <c r="D309" s="90"/>
      <c r="E309" s="90"/>
      <c r="F309" s="90"/>
      <c r="G309" s="90"/>
      <c r="H309" s="90"/>
      <c r="I309" s="91"/>
    </row>
    <row r="310" spans="2:9">
      <c r="C310" s="90"/>
      <c r="D310" s="90"/>
      <c r="E310" s="90"/>
      <c r="F310" s="90"/>
      <c r="G310" s="90"/>
      <c r="H310" s="90"/>
      <c r="I310" s="91"/>
    </row>
    <row r="311" spans="2:9">
      <c r="C311" s="90"/>
      <c r="D311" s="90"/>
      <c r="E311" s="90"/>
      <c r="F311" s="90"/>
      <c r="G311" s="90"/>
      <c r="H311" s="90"/>
      <c r="I311" s="91"/>
    </row>
    <row r="312" spans="2:9">
      <c r="C312" s="90"/>
      <c r="D312" s="90"/>
      <c r="E312" s="90"/>
      <c r="F312" s="90"/>
      <c r="G312" s="90"/>
      <c r="H312" s="90"/>
      <c r="I312" s="91"/>
    </row>
    <row r="313" spans="2:9">
      <c r="C313" s="90"/>
      <c r="D313" s="90"/>
      <c r="E313" s="90"/>
      <c r="F313" s="90"/>
      <c r="G313" s="90"/>
      <c r="H313" s="90"/>
      <c r="I313" s="91"/>
    </row>
    <row r="314" spans="2:9">
      <c r="C314" s="90"/>
      <c r="D314" s="90"/>
      <c r="E314" s="90"/>
      <c r="F314" s="90"/>
      <c r="G314" s="90"/>
      <c r="H314" s="90"/>
      <c r="I314" s="91"/>
    </row>
    <row r="315" spans="2:9">
      <c r="C315" s="90"/>
      <c r="D315" s="90"/>
      <c r="E315" s="90"/>
      <c r="F315" s="90"/>
      <c r="G315" s="90"/>
      <c r="H315" s="90"/>
      <c r="I315" s="91"/>
    </row>
    <row r="316" spans="2:9">
      <c r="C316" s="90"/>
      <c r="D316" s="90"/>
      <c r="E316" s="90"/>
      <c r="F316" s="90"/>
      <c r="G316" s="90"/>
      <c r="H316" s="90"/>
      <c r="I316" s="91"/>
    </row>
    <row r="317" spans="2:9">
      <c r="C317" s="90"/>
      <c r="D317" s="90"/>
      <c r="E317" s="90"/>
      <c r="F317" s="90"/>
      <c r="G317" s="90"/>
      <c r="H317" s="90"/>
      <c r="I317" s="91"/>
    </row>
    <row r="318" spans="2:9">
      <c r="C318" s="90"/>
      <c r="D318" s="90"/>
      <c r="E318" s="90"/>
      <c r="F318" s="90"/>
      <c r="G318" s="90"/>
      <c r="H318" s="90"/>
      <c r="I318" s="91"/>
    </row>
    <row r="319" spans="2:9">
      <c r="C319" s="90"/>
      <c r="D319" s="90"/>
      <c r="E319" s="90"/>
      <c r="F319" s="90"/>
      <c r="G319" s="90"/>
      <c r="H319" s="90"/>
      <c r="I319" s="91"/>
    </row>
    <row r="320" spans="2:9">
      <c r="C320" s="90"/>
      <c r="D320" s="90"/>
      <c r="E320" s="90"/>
      <c r="F320" s="90"/>
      <c r="G320" s="90"/>
      <c r="H320" s="90"/>
      <c r="I320" s="91"/>
    </row>
    <row r="321" spans="3:9">
      <c r="C321" s="90"/>
      <c r="D321" s="90"/>
      <c r="E321" s="90"/>
      <c r="F321" s="90"/>
      <c r="G321" s="90"/>
      <c r="H321" s="90"/>
      <c r="I321" s="91"/>
    </row>
    <row r="322" spans="3:9">
      <c r="C322" s="90"/>
      <c r="D322" s="90"/>
      <c r="E322" s="90"/>
      <c r="F322" s="90"/>
      <c r="G322" s="90"/>
      <c r="H322" s="90"/>
      <c r="I322" s="91"/>
    </row>
    <row r="323" spans="3:9">
      <c r="C323" s="90"/>
      <c r="D323" s="90"/>
      <c r="E323" s="90"/>
      <c r="F323" s="90"/>
      <c r="G323" s="90"/>
      <c r="H323" s="90"/>
      <c r="I323" s="91"/>
    </row>
    <row r="324" spans="3:9">
      <c r="C324" s="90"/>
      <c r="D324" s="90"/>
      <c r="E324" s="90"/>
      <c r="F324" s="90"/>
      <c r="G324" s="90"/>
      <c r="H324" s="90"/>
      <c r="I324" s="91"/>
    </row>
    <row r="325" spans="3:9">
      <c r="C325" s="90"/>
      <c r="D325" s="90"/>
      <c r="E325" s="90"/>
      <c r="F325" s="90"/>
      <c r="G325" s="90"/>
      <c r="H325" s="90"/>
      <c r="I325" s="91"/>
    </row>
    <row r="326" spans="3:9">
      <c r="C326" s="90"/>
      <c r="D326" s="90"/>
      <c r="E326" s="90"/>
      <c r="F326" s="90"/>
      <c r="G326" s="90"/>
      <c r="H326" s="90"/>
      <c r="I326" s="91"/>
    </row>
    <row r="327" spans="3:9">
      <c r="C327" s="90"/>
      <c r="D327" s="90"/>
      <c r="E327" s="90"/>
      <c r="F327" s="90"/>
      <c r="G327" s="90"/>
      <c r="H327" s="90"/>
      <c r="I327" s="91"/>
    </row>
    <row r="328" spans="3:9">
      <c r="C328" s="90"/>
      <c r="D328" s="90"/>
      <c r="E328" s="90"/>
      <c r="F328" s="90"/>
      <c r="G328" s="90"/>
      <c r="H328" s="90"/>
      <c r="I328" s="91"/>
    </row>
    <row r="329" spans="3:9">
      <c r="C329" s="90"/>
      <c r="D329" s="90"/>
      <c r="E329" s="90"/>
      <c r="F329" s="90"/>
      <c r="G329" s="90"/>
      <c r="H329" s="90"/>
      <c r="I329" s="91"/>
    </row>
    <row r="330" spans="3:9">
      <c r="C330" s="90"/>
      <c r="D330" s="90"/>
      <c r="E330" s="90"/>
      <c r="F330" s="90"/>
      <c r="G330" s="90"/>
      <c r="H330" s="90"/>
      <c r="I330" s="91"/>
    </row>
    <row r="331" spans="3:9">
      <c r="C331" s="90"/>
      <c r="D331" s="90"/>
      <c r="E331" s="90"/>
      <c r="F331" s="90"/>
      <c r="G331" s="90"/>
      <c r="H331" s="90"/>
      <c r="I331" s="91"/>
    </row>
    <row r="332" spans="3:9">
      <c r="C332" s="90"/>
      <c r="D332" s="90"/>
      <c r="E332" s="90"/>
      <c r="F332" s="90"/>
      <c r="G332" s="90"/>
      <c r="H332" s="90"/>
      <c r="I332" s="91"/>
    </row>
    <row r="333" spans="3:9">
      <c r="C333" s="90"/>
      <c r="D333" s="90"/>
      <c r="E333" s="90"/>
      <c r="F333" s="90"/>
      <c r="G333" s="90"/>
      <c r="H333" s="90"/>
      <c r="I333" s="91"/>
    </row>
    <row r="334" spans="3:9">
      <c r="C334" s="90"/>
      <c r="D334" s="90"/>
      <c r="E334" s="90"/>
      <c r="F334" s="90"/>
      <c r="G334" s="90"/>
      <c r="H334" s="90"/>
      <c r="I334" s="91"/>
    </row>
    <row r="335" spans="3:9">
      <c r="C335" s="90"/>
      <c r="D335" s="90"/>
      <c r="E335" s="90"/>
      <c r="F335" s="90"/>
      <c r="G335" s="90"/>
      <c r="H335" s="90"/>
      <c r="I335" s="91"/>
    </row>
    <row r="336" spans="3:9">
      <c r="C336" s="96"/>
      <c r="D336" s="96"/>
      <c r="E336" s="96"/>
      <c r="F336" s="96"/>
      <c r="G336" s="96"/>
      <c r="H336" s="96"/>
      <c r="I336" s="91"/>
    </row>
    <row r="337" spans="3:9">
      <c r="C337" s="96"/>
      <c r="D337" s="96"/>
      <c r="E337" s="96"/>
      <c r="F337" s="96"/>
      <c r="G337" s="96"/>
      <c r="H337" s="96"/>
      <c r="I337" s="91"/>
    </row>
    <row r="338" spans="3:9">
      <c r="C338" s="96"/>
      <c r="D338" s="96"/>
      <c r="E338" s="96"/>
      <c r="F338" s="96"/>
      <c r="G338" s="96"/>
      <c r="H338" s="96"/>
      <c r="I338" s="91"/>
    </row>
    <row r="339" spans="3:9">
      <c r="C339" s="96"/>
      <c r="D339" s="96"/>
      <c r="E339" s="96"/>
      <c r="F339" s="96"/>
      <c r="G339" s="96"/>
      <c r="H339" s="96"/>
      <c r="I339" s="91"/>
    </row>
    <row r="340" spans="3:9">
      <c r="C340" s="96"/>
      <c r="D340" s="96"/>
      <c r="E340" s="96"/>
      <c r="F340" s="96"/>
      <c r="G340" s="96"/>
      <c r="H340" s="96"/>
      <c r="I340" s="91"/>
    </row>
    <row r="341" spans="3:9">
      <c r="C341" s="96"/>
      <c r="D341" s="96"/>
      <c r="E341" s="96"/>
      <c r="F341" s="96"/>
      <c r="G341" s="96"/>
      <c r="H341" s="96"/>
      <c r="I341" s="91"/>
    </row>
    <row r="342" spans="3:9">
      <c r="C342" s="96"/>
      <c r="D342" s="96"/>
      <c r="E342" s="96"/>
      <c r="F342" s="96"/>
      <c r="G342" s="96"/>
      <c r="H342" s="96"/>
      <c r="I342" s="91"/>
    </row>
    <row r="343" spans="3:9">
      <c r="C343" s="96"/>
      <c r="D343" s="96"/>
      <c r="E343" s="96"/>
      <c r="F343" s="96"/>
      <c r="G343" s="96"/>
      <c r="H343" s="96"/>
      <c r="I343" s="91"/>
    </row>
    <row r="344" spans="3:9">
      <c r="C344" s="96"/>
      <c r="D344" s="96"/>
      <c r="E344" s="96"/>
      <c r="F344" s="96"/>
      <c r="G344" s="96"/>
      <c r="H344" s="96"/>
      <c r="I344" s="91"/>
    </row>
    <row r="345" spans="3:9">
      <c r="C345" s="96"/>
      <c r="D345" s="96"/>
      <c r="E345" s="96"/>
      <c r="F345" s="96"/>
      <c r="G345" s="96"/>
      <c r="H345" s="96"/>
      <c r="I345" s="91"/>
    </row>
    <row r="346" spans="3:9">
      <c r="C346" s="96"/>
      <c r="D346" s="96"/>
      <c r="E346" s="96"/>
      <c r="F346" s="96"/>
      <c r="G346" s="96"/>
      <c r="H346" s="96"/>
      <c r="I346" s="91"/>
    </row>
    <row r="347" spans="3:9">
      <c r="C347" s="96"/>
      <c r="D347" s="96"/>
      <c r="E347" s="96"/>
      <c r="F347" s="96"/>
      <c r="G347" s="96"/>
      <c r="H347" s="96"/>
      <c r="I347" s="91"/>
    </row>
    <row r="348" spans="3:9">
      <c r="C348" s="96"/>
      <c r="D348" s="96"/>
      <c r="E348" s="96"/>
      <c r="F348" s="96"/>
      <c r="G348" s="96"/>
      <c r="H348" s="96"/>
      <c r="I348" s="91"/>
    </row>
    <row r="349" spans="3:9">
      <c r="C349" s="96"/>
      <c r="D349" s="96"/>
      <c r="E349" s="96"/>
      <c r="F349" s="96"/>
      <c r="G349" s="96"/>
      <c r="H349" s="96"/>
      <c r="I349" s="91"/>
    </row>
    <row r="350" spans="3:9">
      <c r="C350" s="96"/>
      <c r="D350" s="96"/>
      <c r="E350" s="96"/>
      <c r="F350" s="96"/>
      <c r="G350" s="96"/>
      <c r="H350" s="96"/>
      <c r="I350" s="91"/>
    </row>
    <row r="351" spans="3:9">
      <c r="C351" s="96"/>
      <c r="D351" s="96"/>
      <c r="E351" s="96"/>
      <c r="F351" s="96"/>
      <c r="G351" s="96"/>
      <c r="H351" s="96"/>
      <c r="I351" s="91"/>
    </row>
    <row r="352" spans="3:9">
      <c r="C352" s="96"/>
      <c r="D352" s="96"/>
      <c r="E352" s="96"/>
      <c r="F352" s="96"/>
      <c r="G352" s="96"/>
      <c r="H352" s="96"/>
      <c r="I352" s="91"/>
    </row>
    <row r="353" spans="3:9">
      <c r="C353" s="96"/>
      <c r="D353" s="96"/>
      <c r="E353" s="96"/>
      <c r="F353" s="96"/>
      <c r="G353" s="96"/>
      <c r="H353" s="96"/>
      <c r="I353" s="91"/>
    </row>
    <row r="354" spans="3:9">
      <c r="C354" s="96"/>
      <c r="D354" s="96"/>
      <c r="E354" s="96"/>
      <c r="F354" s="96"/>
      <c r="G354" s="96"/>
      <c r="H354" s="96"/>
      <c r="I354" s="91"/>
    </row>
    <row r="355" spans="3:9">
      <c r="C355" s="96"/>
      <c r="D355" s="96"/>
      <c r="E355" s="96"/>
      <c r="F355" s="96"/>
      <c r="G355" s="96"/>
      <c r="H355" s="96"/>
      <c r="I355" s="91"/>
    </row>
    <row r="356" spans="3:9">
      <c r="C356" s="96"/>
      <c r="D356" s="96"/>
      <c r="E356" s="96"/>
      <c r="F356" s="96"/>
      <c r="G356" s="96"/>
      <c r="H356" s="96"/>
      <c r="I356" s="91"/>
    </row>
    <row r="357" spans="3:9">
      <c r="C357" s="96"/>
      <c r="D357" s="96"/>
      <c r="E357" s="96"/>
      <c r="F357" s="96"/>
      <c r="G357" s="96"/>
      <c r="H357" s="96"/>
      <c r="I357" s="91"/>
    </row>
    <row r="358" spans="3:9">
      <c r="C358" s="96"/>
      <c r="D358" s="96"/>
      <c r="E358" s="96"/>
      <c r="F358" s="96"/>
      <c r="G358" s="96"/>
      <c r="H358" s="96"/>
      <c r="I358" s="91"/>
    </row>
    <row r="359" spans="3:9">
      <c r="C359" s="96"/>
      <c r="D359" s="96"/>
      <c r="E359" s="96"/>
      <c r="F359" s="96"/>
      <c r="G359" s="96"/>
      <c r="H359" s="96"/>
      <c r="I359" s="91"/>
    </row>
    <row r="360" spans="3:9">
      <c r="C360" s="96"/>
      <c r="D360" s="96"/>
      <c r="E360" s="96"/>
      <c r="F360" s="96"/>
      <c r="G360" s="96"/>
      <c r="H360" s="96"/>
      <c r="I360" s="91"/>
    </row>
    <row r="361" spans="3:9">
      <c r="C361" s="96"/>
      <c r="D361" s="96"/>
      <c r="E361" s="96"/>
      <c r="F361" s="96"/>
      <c r="G361" s="96"/>
      <c r="H361" s="96"/>
      <c r="I361" s="91"/>
    </row>
    <row r="362" spans="3:9">
      <c r="C362" s="96"/>
      <c r="D362" s="96"/>
      <c r="E362" s="96"/>
      <c r="F362" s="96"/>
      <c r="G362" s="96"/>
      <c r="H362" s="96"/>
      <c r="I362" s="91"/>
    </row>
    <row r="363" spans="3:9">
      <c r="C363" s="96"/>
      <c r="D363" s="96"/>
      <c r="E363" s="96"/>
      <c r="F363" s="96"/>
      <c r="G363" s="96"/>
      <c r="H363" s="96"/>
      <c r="I363" s="91"/>
    </row>
    <row r="364" spans="3:9">
      <c r="C364" s="96"/>
      <c r="D364" s="96"/>
      <c r="E364" s="96"/>
      <c r="F364" s="96"/>
      <c r="G364" s="96"/>
      <c r="H364" s="96"/>
      <c r="I364" s="91"/>
    </row>
    <row r="365" spans="3:9">
      <c r="C365" s="96"/>
      <c r="D365" s="96"/>
      <c r="E365" s="96"/>
      <c r="F365" s="96"/>
      <c r="G365" s="96"/>
      <c r="H365" s="96"/>
      <c r="I365" s="91"/>
    </row>
    <row r="366" spans="3:9">
      <c r="C366" s="96"/>
      <c r="D366" s="96"/>
      <c r="E366" s="96"/>
      <c r="F366" s="96"/>
      <c r="G366" s="96"/>
      <c r="H366" s="96"/>
      <c r="I366" s="91"/>
    </row>
    <row r="367" spans="3:9">
      <c r="C367" s="96"/>
      <c r="D367" s="96"/>
      <c r="E367" s="96"/>
      <c r="F367" s="96"/>
      <c r="G367" s="96"/>
      <c r="H367" s="96"/>
      <c r="I367" s="91"/>
    </row>
    <row r="368" spans="3:9">
      <c r="C368" s="96"/>
      <c r="D368" s="96"/>
      <c r="E368" s="96"/>
      <c r="F368" s="96"/>
      <c r="G368" s="96"/>
      <c r="H368" s="96"/>
      <c r="I368" s="91"/>
    </row>
    <row r="369" spans="3:9">
      <c r="C369" s="96"/>
      <c r="D369" s="96"/>
      <c r="E369" s="96"/>
      <c r="F369" s="96"/>
      <c r="G369" s="96"/>
      <c r="H369" s="96"/>
      <c r="I369" s="91"/>
    </row>
    <row r="370" spans="3:9">
      <c r="C370" s="96"/>
      <c r="D370" s="96"/>
      <c r="E370" s="96"/>
      <c r="F370" s="96"/>
      <c r="G370" s="96"/>
      <c r="H370" s="96"/>
      <c r="I370" s="91"/>
    </row>
    <row r="371" spans="3:9">
      <c r="C371" s="96"/>
      <c r="D371" s="96"/>
      <c r="E371" s="96"/>
      <c r="F371" s="96"/>
      <c r="G371" s="96"/>
      <c r="H371" s="96"/>
      <c r="I371" s="91"/>
    </row>
    <row r="372" spans="3:9">
      <c r="C372" s="96"/>
      <c r="D372" s="96"/>
      <c r="E372" s="96"/>
      <c r="F372" s="96"/>
      <c r="G372" s="96"/>
      <c r="H372" s="96"/>
      <c r="I372" s="91"/>
    </row>
    <row r="373" spans="3:9">
      <c r="C373" s="96"/>
      <c r="D373" s="96"/>
      <c r="E373" s="96"/>
      <c r="F373" s="96"/>
      <c r="G373" s="96"/>
      <c r="H373" s="96"/>
      <c r="I373" s="91"/>
    </row>
    <row r="374" spans="3:9">
      <c r="C374" s="96"/>
      <c r="D374" s="96"/>
      <c r="E374" s="96"/>
      <c r="F374" s="96"/>
      <c r="G374" s="96"/>
      <c r="H374" s="96"/>
      <c r="I374" s="91"/>
    </row>
    <row r="375" spans="3:9">
      <c r="C375" s="96"/>
      <c r="D375" s="96"/>
      <c r="E375" s="96"/>
      <c r="F375" s="96"/>
      <c r="G375" s="96"/>
      <c r="H375" s="96"/>
      <c r="I375" s="91"/>
    </row>
    <row r="376" spans="3:9">
      <c r="C376" s="96"/>
      <c r="D376" s="96"/>
      <c r="E376" s="96"/>
      <c r="F376" s="96"/>
      <c r="G376" s="96"/>
      <c r="H376" s="96"/>
      <c r="I376" s="91"/>
    </row>
    <row r="377" spans="3:9">
      <c r="C377" s="96"/>
      <c r="D377" s="96"/>
      <c r="E377" s="96"/>
      <c r="F377" s="96"/>
      <c r="G377" s="96"/>
      <c r="H377" s="96"/>
      <c r="I377" s="91"/>
    </row>
    <row r="378" spans="3:9">
      <c r="C378" s="96"/>
      <c r="D378" s="96"/>
      <c r="E378" s="96"/>
      <c r="F378" s="96"/>
      <c r="G378" s="96"/>
      <c r="H378" s="96"/>
      <c r="I378" s="91"/>
    </row>
    <row r="379" spans="3:9">
      <c r="C379" s="96"/>
      <c r="D379" s="96"/>
      <c r="E379" s="96"/>
      <c r="F379" s="96"/>
      <c r="G379" s="96"/>
      <c r="H379" s="96"/>
      <c r="I379" s="91"/>
    </row>
    <row r="380" spans="3:9">
      <c r="C380" s="96"/>
      <c r="D380" s="96"/>
      <c r="E380" s="96"/>
      <c r="F380" s="96"/>
      <c r="G380" s="96"/>
      <c r="H380" s="96"/>
      <c r="I380" s="91"/>
    </row>
    <row r="381" spans="3:9">
      <c r="C381" s="96"/>
      <c r="D381" s="96"/>
      <c r="E381" s="96"/>
      <c r="F381" s="96"/>
      <c r="G381" s="96"/>
      <c r="H381" s="96"/>
      <c r="I381" s="91"/>
    </row>
    <row r="382" spans="3:9">
      <c r="C382" s="96"/>
      <c r="D382" s="96"/>
      <c r="E382" s="96"/>
      <c r="F382" s="96"/>
      <c r="G382" s="96"/>
      <c r="H382" s="96"/>
      <c r="I382" s="91"/>
    </row>
    <row r="383" spans="3:9">
      <c r="C383" s="96"/>
      <c r="D383" s="96"/>
      <c r="E383" s="96"/>
      <c r="F383" s="96"/>
      <c r="G383" s="96"/>
      <c r="H383" s="96"/>
      <c r="I383" s="91"/>
    </row>
    <row r="384" spans="3:9">
      <c r="C384" s="96"/>
      <c r="D384" s="96"/>
      <c r="E384" s="96"/>
      <c r="F384" s="96"/>
      <c r="G384" s="96"/>
      <c r="H384" s="96"/>
      <c r="I384" s="91"/>
    </row>
    <row r="385" spans="3:9">
      <c r="C385" s="96"/>
      <c r="D385" s="96"/>
      <c r="E385" s="96"/>
      <c r="F385" s="96"/>
      <c r="G385" s="96"/>
      <c r="H385" s="96"/>
      <c r="I385" s="91"/>
    </row>
    <row r="386" spans="3:9">
      <c r="C386" s="96"/>
      <c r="D386" s="96"/>
      <c r="E386" s="96"/>
      <c r="F386" s="96"/>
      <c r="G386" s="96"/>
      <c r="H386" s="96"/>
      <c r="I386" s="91"/>
    </row>
    <row r="387" spans="3:9">
      <c r="C387" s="96"/>
      <c r="D387" s="96"/>
      <c r="E387" s="96"/>
      <c r="F387" s="96"/>
      <c r="G387" s="96"/>
      <c r="H387" s="96"/>
      <c r="I387" s="91"/>
    </row>
    <row r="388" spans="3:9">
      <c r="C388" s="96"/>
      <c r="D388" s="96"/>
      <c r="E388" s="96"/>
      <c r="F388" s="96"/>
      <c r="G388" s="96"/>
      <c r="H388" s="96"/>
      <c r="I388" s="91"/>
    </row>
    <row r="389" spans="3:9">
      <c r="C389" s="96"/>
      <c r="D389" s="96"/>
      <c r="E389" s="96"/>
      <c r="F389" s="96"/>
      <c r="G389" s="96"/>
      <c r="H389" s="96"/>
      <c r="I389" s="91"/>
    </row>
    <row r="390" spans="3:9">
      <c r="C390" s="96"/>
      <c r="D390" s="96"/>
      <c r="E390" s="96"/>
      <c r="F390" s="96"/>
      <c r="G390" s="96"/>
      <c r="H390" s="96"/>
      <c r="I390" s="91"/>
    </row>
    <row r="391" spans="3:9">
      <c r="C391" s="96"/>
      <c r="D391" s="96"/>
      <c r="E391" s="96"/>
      <c r="F391" s="96"/>
      <c r="G391" s="96"/>
      <c r="H391" s="96"/>
      <c r="I391" s="91"/>
    </row>
    <row r="392" spans="3:9">
      <c r="C392" s="96"/>
      <c r="D392" s="96"/>
      <c r="E392" s="96"/>
      <c r="F392" s="96"/>
      <c r="G392" s="96"/>
      <c r="H392" s="96"/>
      <c r="I392" s="91"/>
    </row>
    <row r="393" spans="3:9">
      <c r="C393" s="96"/>
      <c r="D393" s="96"/>
      <c r="E393" s="96"/>
      <c r="F393" s="96"/>
      <c r="G393" s="96"/>
      <c r="H393" s="96"/>
      <c r="I393" s="91"/>
    </row>
    <row r="394" spans="3:9">
      <c r="C394" s="96"/>
      <c r="D394" s="96"/>
      <c r="E394" s="96"/>
      <c r="F394" s="96"/>
      <c r="G394" s="96"/>
      <c r="H394" s="96"/>
      <c r="I394" s="91"/>
    </row>
    <row r="395" spans="3:9">
      <c r="C395" s="96"/>
      <c r="D395" s="96"/>
      <c r="E395" s="96"/>
      <c r="F395" s="96"/>
      <c r="G395" s="96"/>
      <c r="H395" s="96"/>
      <c r="I395" s="91"/>
    </row>
    <row r="396" spans="3:9">
      <c r="C396" s="96"/>
      <c r="D396" s="96"/>
      <c r="E396" s="96"/>
      <c r="F396" s="96"/>
      <c r="G396" s="96"/>
      <c r="H396" s="96"/>
      <c r="I396" s="91"/>
    </row>
    <row r="397" spans="3:9">
      <c r="C397" s="96"/>
      <c r="D397" s="96"/>
      <c r="E397" s="96"/>
      <c r="F397" s="96"/>
      <c r="G397" s="96"/>
      <c r="H397" s="96"/>
      <c r="I397" s="91"/>
    </row>
    <row r="398" spans="3:9">
      <c r="C398" s="96"/>
      <c r="D398" s="96"/>
      <c r="E398" s="96"/>
      <c r="F398" s="96"/>
      <c r="G398" s="96"/>
      <c r="H398" s="96"/>
      <c r="I398" s="91"/>
    </row>
    <row r="399" spans="3:9">
      <c r="C399" s="96"/>
      <c r="D399" s="96"/>
      <c r="E399" s="96"/>
      <c r="F399" s="96"/>
      <c r="G399" s="96"/>
      <c r="H399" s="96"/>
      <c r="I399" s="91"/>
    </row>
    <row r="400" spans="3:9">
      <c r="C400" s="96"/>
      <c r="D400" s="96"/>
      <c r="E400" s="96"/>
      <c r="F400" s="96"/>
      <c r="G400" s="96"/>
      <c r="H400" s="96"/>
      <c r="I400" s="91"/>
    </row>
    <row r="401" spans="3:9">
      <c r="C401" s="96"/>
      <c r="D401" s="96"/>
      <c r="E401" s="96"/>
      <c r="F401" s="96"/>
      <c r="G401" s="96"/>
      <c r="H401" s="96"/>
      <c r="I401" s="91"/>
    </row>
    <row r="402" spans="3:9">
      <c r="C402" s="96"/>
      <c r="D402" s="96"/>
      <c r="E402" s="96"/>
      <c r="F402" s="96"/>
      <c r="G402" s="96"/>
      <c r="H402" s="96"/>
      <c r="I402" s="91"/>
    </row>
    <row r="403" spans="3:9">
      <c r="C403" s="96"/>
      <c r="D403" s="96"/>
      <c r="E403" s="96"/>
      <c r="F403" s="96"/>
      <c r="G403" s="96"/>
      <c r="H403" s="96"/>
      <c r="I403" s="91"/>
    </row>
    <row r="404" spans="3:9">
      <c r="C404" s="96"/>
      <c r="D404" s="96"/>
      <c r="E404" s="96"/>
      <c r="F404" s="96"/>
      <c r="G404" s="96"/>
      <c r="H404" s="96"/>
      <c r="I404" s="91"/>
    </row>
    <row r="405" spans="3:9">
      <c r="C405" s="96"/>
      <c r="D405" s="96"/>
      <c r="E405" s="96"/>
      <c r="F405" s="96"/>
      <c r="G405" s="96"/>
      <c r="H405" s="96"/>
      <c r="I405" s="91"/>
    </row>
    <row r="406" spans="3:9">
      <c r="C406" s="96"/>
      <c r="D406" s="96"/>
      <c r="E406" s="96"/>
      <c r="F406" s="96"/>
      <c r="G406" s="96"/>
      <c r="H406" s="96"/>
      <c r="I406" s="91"/>
    </row>
    <row r="407" spans="3:9">
      <c r="C407" s="96"/>
      <c r="D407" s="96"/>
      <c r="E407" s="96"/>
      <c r="F407" s="96"/>
      <c r="G407" s="96"/>
      <c r="H407" s="96"/>
      <c r="I407" s="91"/>
    </row>
    <row r="408" spans="3:9">
      <c r="C408" s="96"/>
      <c r="D408" s="96"/>
      <c r="E408" s="96"/>
      <c r="F408" s="96"/>
      <c r="G408" s="96"/>
      <c r="H408" s="96"/>
      <c r="I408" s="91"/>
    </row>
    <row r="409" spans="3:9">
      <c r="C409" s="96"/>
      <c r="D409" s="96"/>
      <c r="E409" s="96"/>
      <c r="F409" s="96"/>
      <c r="G409" s="96"/>
      <c r="H409" s="96"/>
      <c r="I409" s="91"/>
    </row>
    <row r="410" spans="3:9">
      <c r="C410" s="96"/>
      <c r="D410" s="96"/>
      <c r="E410" s="96"/>
      <c r="F410" s="96"/>
      <c r="G410" s="96"/>
      <c r="H410" s="96"/>
      <c r="I410" s="91"/>
    </row>
    <row r="411" spans="3:9">
      <c r="C411" s="96"/>
      <c r="D411" s="96"/>
      <c r="E411" s="96"/>
      <c r="F411" s="96"/>
      <c r="G411" s="96"/>
      <c r="H411" s="96"/>
      <c r="I411" s="91"/>
    </row>
    <row r="412" spans="3:9">
      <c r="C412" s="96"/>
      <c r="D412" s="96"/>
      <c r="E412" s="96"/>
      <c r="F412" s="96"/>
      <c r="G412" s="96"/>
      <c r="H412" s="96"/>
      <c r="I412" s="91"/>
    </row>
    <row r="413" spans="3:9">
      <c r="C413" s="96"/>
      <c r="D413" s="96"/>
      <c r="E413" s="96"/>
      <c r="F413" s="96"/>
      <c r="G413" s="96"/>
      <c r="H413" s="96"/>
      <c r="I413" s="91"/>
    </row>
    <row r="414" spans="3:9">
      <c r="C414" s="96"/>
      <c r="D414" s="96"/>
      <c r="E414" s="96"/>
      <c r="F414" s="96"/>
      <c r="G414" s="96"/>
      <c r="H414" s="96"/>
      <c r="I414" s="91"/>
    </row>
    <row r="415" spans="3:9">
      <c r="C415" s="96"/>
      <c r="D415" s="96"/>
      <c r="E415" s="96"/>
      <c r="F415" s="96"/>
      <c r="G415" s="96"/>
      <c r="H415" s="96"/>
      <c r="I415" s="91"/>
    </row>
    <row r="416" spans="3:9">
      <c r="C416" s="96"/>
      <c r="D416" s="96"/>
      <c r="E416" s="96"/>
      <c r="F416" s="96"/>
      <c r="G416" s="96"/>
      <c r="H416" s="96"/>
      <c r="I416" s="91"/>
    </row>
    <row r="417" spans="3:9">
      <c r="C417" s="96"/>
      <c r="D417" s="96"/>
      <c r="E417" s="96"/>
      <c r="F417" s="96"/>
      <c r="G417" s="96"/>
      <c r="H417" s="96"/>
      <c r="I417" s="91"/>
    </row>
    <row r="418" spans="3:9">
      <c r="C418" s="96"/>
      <c r="D418" s="96"/>
      <c r="E418" s="96"/>
      <c r="F418" s="96"/>
      <c r="G418" s="96"/>
      <c r="H418" s="96"/>
      <c r="I418" s="91"/>
    </row>
    <row r="419" spans="3:9">
      <c r="C419" s="96"/>
      <c r="D419" s="96"/>
      <c r="E419" s="96"/>
      <c r="F419" s="96"/>
      <c r="G419" s="96"/>
      <c r="H419" s="96"/>
      <c r="I419" s="91"/>
    </row>
    <row r="420" spans="3:9">
      <c r="C420" s="96"/>
      <c r="D420" s="96"/>
      <c r="E420" s="96"/>
      <c r="F420" s="96"/>
      <c r="G420" s="96"/>
      <c r="H420" s="96"/>
      <c r="I420" s="91"/>
    </row>
    <row r="421" spans="3:9">
      <c r="C421" s="96"/>
      <c r="D421" s="96"/>
      <c r="E421" s="96"/>
      <c r="F421" s="96"/>
      <c r="G421" s="96"/>
      <c r="H421" s="96"/>
      <c r="I421" s="91"/>
    </row>
    <row r="422" spans="3:9">
      <c r="C422" s="96"/>
      <c r="D422" s="96"/>
      <c r="E422" s="96"/>
      <c r="F422" s="96"/>
      <c r="G422" s="96"/>
      <c r="H422" s="96"/>
      <c r="I422" s="91"/>
    </row>
    <row r="423" spans="3:9">
      <c r="C423" s="96"/>
      <c r="D423" s="96"/>
      <c r="E423" s="96"/>
      <c r="F423" s="96"/>
      <c r="G423" s="96"/>
      <c r="H423" s="96"/>
      <c r="I423" s="91"/>
    </row>
    <row r="424" spans="3:9">
      <c r="C424" s="96"/>
      <c r="D424" s="96"/>
      <c r="E424" s="96"/>
      <c r="F424" s="96"/>
      <c r="G424" s="96"/>
      <c r="H424" s="96"/>
      <c r="I424" s="91"/>
    </row>
    <row r="425" spans="3:9">
      <c r="C425" s="96"/>
      <c r="D425" s="96"/>
      <c r="E425" s="96"/>
      <c r="F425" s="96"/>
      <c r="G425" s="96"/>
      <c r="H425" s="96"/>
      <c r="I425" s="91"/>
    </row>
    <row r="426" spans="3:9">
      <c r="C426" s="96"/>
      <c r="D426" s="96"/>
      <c r="E426" s="96"/>
      <c r="F426" s="96"/>
      <c r="G426" s="96"/>
      <c r="H426" s="96"/>
      <c r="I426" s="91"/>
    </row>
    <row r="427" spans="3:9">
      <c r="C427" s="96"/>
      <c r="D427" s="96"/>
      <c r="E427" s="96"/>
      <c r="F427" s="96"/>
      <c r="G427" s="96"/>
      <c r="H427" s="96"/>
      <c r="I427" s="91"/>
    </row>
    <row r="428" spans="3:9">
      <c r="C428" s="96"/>
      <c r="D428" s="96"/>
      <c r="E428" s="96"/>
      <c r="F428" s="96"/>
      <c r="G428" s="96"/>
      <c r="H428" s="96"/>
      <c r="I428" s="91"/>
    </row>
    <row r="429" spans="3:9">
      <c r="C429" s="96"/>
      <c r="D429" s="96"/>
      <c r="E429" s="96"/>
      <c r="F429" s="96"/>
      <c r="G429" s="96"/>
      <c r="H429" s="96"/>
      <c r="I429" s="91"/>
    </row>
    <row r="430" spans="3:9">
      <c r="C430" s="96"/>
      <c r="D430" s="96"/>
      <c r="E430" s="96"/>
      <c r="F430" s="96"/>
      <c r="G430" s="96"/>
      <c r="H430" s="96"/>
      <c r="I430" s="91"/>
    </row>
    <row r="431" spans="3:9">
      <c r="C431" s="96"/>
      <c r="D431" s="96"/>
      <c r="E431" s="96"/>
      <c r="F431" s="96"/>
      <c r="G431" s="96"/>
      <c r="H431" s="96"/>
      <c r="I431" s="91"/>
    </row>
    <row r="432" spans="3:9">
      <c r="C432" s="96"/>
      <c r="D432" s="96"/>
      <c r="E432" s="96"/>
      <c r="F432" s="96"/>
      <c r="G432" s="96"/>
      <c r="H432" s="96"/>
      <c r="I432" s="91"/>
    </row>
    <row r="433" spans="3:9">
      <c r="C433" s="96"/>
      <c r="D433" s="96"/>
      <c r="E433" s="96"/>
      <c r="F433" s="96"/>
      <c r="G433" s="96"/>
      <c r="H433" s="96"/>
      <c r="I433" s="91"/>
    </row>
    <row r="434" spans="3:9">
      <c r="C434" s="96"/>
      <c r="D434" s="96"/>
      <c r="E434" s="96"/>
      <c r="F434" s="96"/>
      <c r="G434" s="96"/>
      <c r="H434" s="96"/>
      <c r="I434" s="91"/>
    </row>
    <row r="435" spans="3:9">
      <c r="C435" s="96"/>
      <c r="D435" s="96"/>
      <c r="E435" s="96"/>
      <c r="F435" s="96"/>
      <c r="G435" s="96"/>
      <c r="H435" s="96"/>
      <c r="I435" s="91"/>
    </row>
    <row r="436" spans="3:9">
      <c r="C436" s="96"/>
      <c r="D436" s="96"/>
      <c r="E436" s="96"/>
      <c r="F436" s="96"/>
      <c r="G436" s="96"/>
      <c r="H436" s="96"/>
      <c r="I436" s="91"/>
    </row>
    <row r="437" spans="3:9">
      <c r="C437" s="96"/>
      <c r="D437" s="96"/>
      <c r="E437" s="96"/>
      <c r="F437" s="96"/>
      <c r="G437" s="96"/>
      <c r="H437" s="96"/>
      <c r="I437" s="91"/>
    </row>
    <row r="438" spans="3:9">
      <c r="C438" s="96"/>
      <c r="D438" s="96"/>
      <c r="E438" s="96"/>
      <c r="F438" s="96"/>
      <c r="G438" s="96"/>
      <c r="H438" s="96"/>
      <c r="I438" s="91"/>
    </row>
    <row r="439" spans="3:9">
      <c r="C439" s="96"/>
      <c r="D439" s="96"/>
      <c r="E439" s="96"/>
      <c r="F439" s="96"/>
      <c r="G439" s="96"/>
      <c r="H439" s="96"/>
      <c r="I439" s="91"/>
    </row>
    <row r="440" spans="3:9">
      <c r="C440" s="96"/>
      <c r="D440" s="96"/>
      <c r="E440" s="96"/>
      <c r="F440" s="96"/>
      <c r="G440" s="96"/>
      <c r="H440" s="96"/>
      <c r="I440" s="91"/>
    </row>
    <row r="441" spans="3:9">
      <c r="C441" s="96"/>
      <c r="D441" s="96"/>
      <c r="E441" s="96"/>
      <c r="F441" s="96"/>
      <c r="G441" s="96"/>
      <c r="H441" s="96"/>
      <c r="I441" s="91"/>
    </row>
    <row r="442" spans="3:9">
      <c r="C442" s="96"/>
      <c r="D442" s="96"/>
      <c r="E442" s="96"/>
      <c r="F442" s="96"/>
      <c r="G442" s="96"/>
      <c r="H442" s="96"/>
      <c r="I442" s="91"/>
    </row>
    <row r="443" spans="3:9">
      <c r="C443" s="96"/>
      <c r="D443" s="96"/>
      <c r="E443" s="96"/>
      <c r="F443" s="96"/>
      <c r="G443" s="96"/>
      <c r="H443" s="96"/>
      <c r="I443" s="91"/>
    </row>
    <row r="444" spans="3:9">
      <c r="C444" s="96"/>
      <c r="D444" s="96"/>
      <c r="E444" s="96"/>
      <c r="F444" s="96"/>
      <c r="G444" s="96"/>
      <c r="H444" s="96"/>
      <c r="I444" s="91"/>
    </row>
    <row r="445" spans="3:9">
      <c r="C445" s="96"/>
      <c r="D445" s="96"/>
      <c r="E445" s="96"/>
      <c r="F445" s="96"/>
      <c r="G445" s="96"/>
      <c r="H445" s="96"/>
      <c r="I445" s="91"/>
    </row>
    <row r="446" spans="3:9">
      <c r="C446" s="96"/>
      <c r="D446" s="96"/>
      <c r="E446" s="96"/>
      <c r="F446" s="96"/>
      <c r="G446" s="96"/>
      <c r="H446" s="96"/>
      <c r="I446" s="91"/>
    </row>
    <row r="447" spans="3:9">
      <c r="C447" s="96"/>
      <c r="D447" s="96"/>
      <c r="E447" s="96"/>
      <c r="F447" s="96"/>
      <c r="G447" s="96"/>
      <c r="H447" s="96"/>
      <c r="I447" s="91"/>
    </row>
    <row r="448" spans="3:9">
      <c r="C448" s="96"/>
      <c r="D448" s="96"/>
      <c r="E448" s="96"/>
      <c r="F448" s="96"/>
      <c r="G448" s="96"/>
      <c r="H448" s="96"/>
      <c r="I448" s="91"/>
    </row>
    <row r="449" spans="3:9">
      <c r="C449" s="96"/>
      <c r="D449" s="96"/>
      <c r="E449" s="96"/>
      <c r="F449" s="96"/>
      <c r="G449" s="96"/>
      <c r="H449" s="96"/>
      <c r="I449" s="91"/>
    </row>
    <row r="450" spans="3:9">
      <c r="C450" s="96"/>
      <c r="D450" s="96"/>
      <c r="E450" s="96"/>
      <c r="F450" s="96"/>
      <c r="G450" s="96"/>
      <c r="H450" s="96"/>
      <c r="I450" s="91"/>
    </row>
    <row r="451" spans="3:9">
      <c r="C451" s="96"/>
      <c r="D451" s="96"/>
      <c r="E451" s="96"/>
      <c r="F451" s="96"/>
      <c r="G451" s="96"/>
      <c r="H451" s="96"/>
      <c r="I451" s="91"/>
    </row>
    <row r="452" spans="3:9">
      <c r="C452" s="96"/>
      <c r="D452" s="96"/>
      <c r="E452" s="96"/>
      <c r="F452" s="96"/>
      <c r="G452" s="96"/>
      <c r="H452" s="96"/>
      <c r="I452" s="91"/>
    </row>
    <row r="453" spans="3:9">
      <c r="C453" s="96"/>
      <c r="D453" s="96"/>
      <c r="E453" s="96"/>
      <c r="F453" s="96"/>
      <c r="G453" s="96"/>
      <c r="H453" s="96"/>
      <c r="I453" s="91"/>
    </row>
    <row r="454" spans="3:9">
      <c r="C454" s="96"/>
      <c r="D454" s="96"/>
      <c r="E454" s="96"/>
      <c r="F454" s="96"/>
      <c r="G454" s="96"/>
      <c r="H454" s="96"/>
      <c r="I454" s="91"/>
    </row>
    <row r="455" spans="3:9">
      <c r="C455" s="96"/>
      <c r="D455" s="96"/>
      <c r="E455" s="96"/>
      <c r="F455" s="96"/>
      <c r="G455" s="96"/>
      <c r="H455" s="96"/>
      <c r="I455" s="91"/>
    </row>
    <row r="456" spans="3:9">
      <c r="C456" s="96"/>
      <c r="D456" s="96"/>
      <c r="E456" s="96"/>
      <c r="F456" s="96"/>
      <c r="G456" s="96"/>
      <c r="H456" s="96"/>
      <c r="I456" s="91"/>
    </row>
    <row r="457" spans="3:9">
      <c r="C457" s="96"/>
      <c r="D457" s="96"/>
      <c r="E457" s="96"/>
      <c r="F457" s="96"/>
      <c r="G457" s="96"/>
      <c r="H457" s="96"/>
      <c r="I457" s="91"/>
    </row>
    <row r="458" spans="3:9">
      <c r="C458" s="96"/>
      <c r="D458" s="96"/>
      <c r="E458" s="96"/>
      <c r="F458" s="96"/>
      <c r="G458" s="96"/>
      <c r="H458" s="96"/>
      <c r="I458" s="91"/>
    </row>
    <row r="459" spans="3:9">
      <c r="C459" s="96"/>
      <c r="D459" s="96"/>
      <c r="E459" s="96"/>
      <c r="F459" s="96"/>
      <c r="G459" s="96"/>
      <c r="H459" s="96"/>
      <c r="I459" s="91"/>
    </row>
    <row r="460" spans="3:9">
      <c r="C460" s="96"/>
      <c r="D460" s="96"/>
      <c r="E460" s="96"/>
      <c r="F460" s="96"/>
      <c r="G460" s="96"/>
      <c r="H460" s="96"/>
      <c r="I460" s="91"/>
    </row>
    <row r="461" spans="3:9">
      <c r="C461" s="96"/>
      <c r="D461" s="96"/>
      <c r="E461" s="96"/>
      <c r="F461" s="96"/>
      <c r="G461" s="96"/>
      <c r="H461" s="96"/>
      <c r="I461" s="91"/>
    </row>
    <row r="462" spans="3:9">
      <c r="C462" s="96"/>
      <c r="D462" s="96"/>
      <c r="E462" s="96"/>
      <c r="F462" s="96"/>
      <c r="G462" s="96"/>
      <c r="H462" s="96"/>
      <c r="I462" s="91"/>
    </row>
    <row r="463" spans="3:9">
      <c r="C463" s="96"/>
      <c r="D463" s="96"/>
      <c r="E463" s="96"/>
      <c r="F463" s="96"/>
      <c r="G463" s="96"/>
      <c r="H463" s="96"/>
      <c r="I463" s="91"/>
    </row>
    <row r="464" spans="3:9">
      <c r="C464" s="96"/>
      <c r="D464" s="96"/>
      <c r="E464" s="96"/>
      <c r="F464" s="96"/>
      <c r="G464" s="96"/>
      <c r="H464" s="96"/>
      <c r="I464" s="91"/>
    </row>
    <row r="465" spans="3:9">
      <c r="C465" s="96"/>
      <c r="D465" s="96"/>
      <c r="E465" s="96"/>
      <c r="F465" s="96"/>
      <c r="G465" s="96"/>
      <c r="H465" s="96"/>
      <c r="I465" s="91"/>
    </row>
    <row r="466" spans="3:9">
      <c r="C466" s="96"/>
      <c r="D466" s="96"/>
      <c r="E466" s="96"/>
      <c r="F466" s="96"/>
      <c r="G466" s="96"/>
      <c r="H466" s="96"/>
      <c r="I466" s="91"/>
    </row>
    <row r="467" spans="3:9">
      <c r="C467" s="96"/>
      <c r="D467" s="96"/>
      <c r="E467" s="96"/>
      <c r="F467" s="96"/>
      <c r="G467" s="96"/>
      <c r="H467" s="96"/>
      <c r="I467" s="91"/>
    </row>
    <row r="468" spans="3:9">
      <c r="C468" s="96"/>
      <c r="D468" s="96"/>
      <c r="E468" s="96"/>
      <c r="F468" s="96"/>
      <c r="G468" s="96"/>
      <c r="H468" s="96"/>
      <c r="I468" s="91"/>
    </row>
    <row r="469" spans="3:9">
      <c r="C469" s="96"/>
      <c r="D469" s="96"/>
      <c r="E469" s="96"/>
      <c r="F469" s="96"/>
      <c r="G469" s="96"/>
      <c r="H469" s="96"/>
      <c r="I469" s="91"/>
    </row>
    <row r="470" spans="3:9">
      <c r="C470" s="96"/>
      <c r="D470" s="96"/>
      <c r="E470" s="96"/>
      <c r="F470" s="96"/>
      <c r="G470" s="96"/>
      <c r="H470" s="96"/>
      <c r="I470" s="91"/>
    </row>
    <row r="471" spans="3:9">
      <c r="C471" s="96"/>
      <c r="D471" s="96"/>
      <c r="E471" s="96"/>
      <c r="F471" s="96"/>
      <c r="G471" s="96"/>
      <c r="H471" s="96"/>
      <c r="I471" s="91"/>
    </row>
    <row r="472" spans="3:9">
      <c r="C472" s="96"/>
      <c r="D472" s="96"/>
      <c r="E472" s="96"/>
      <c r="F472" s="96"/>
      <c r="G472" s="96"/>
      <c r="H472" s="96"/>
      <c r="I472" s="91"/>
    </row>
    <row r="473" spans="3:9">
      <c r="C473" s="96"/>
      <c r="D473" s="96"/>
      <c r="E473" s="96"/>
      <c r="F473" s="96"/>
      <c r="G473" s="96"/>
      <c r="H473" s="96"/>
      <c r="I473" s="91"/>
    </row>
    <row r="474" spans="3:9">
      <c r="C474" s="96"/>
      <c r="D474" s="96"/>
      <c r="E474" s="96"/>
      <c r="F474" s="96"/>
      <c r="G474" s="96"/>
      <c r="H474" s="96"/>
      <c r="I474" s="91"/>
    </row>
    <row r="475" spans="3:9">
      <c r="C475" s="96"/>
      <c r="D475" s="96"/>
      <c r="E475" s="96"/>
      <c r="F475" s="96"/>
      <c r="G475" s="96"/>
      <c r="H475" s="96"/>
      <c r="I475" s="91"/>
    </row>
    <row r="476" spans="3:9">
      <c r="C476" s="96"/>
      <c r="D476" s="96"/>
      <c r="E476" s="96"/>
      <c r="F476" s="96"/>
      <c r="G476" s="96"/>
      <c r="H476" s="96"/>
      <c r="I476" s="91"/>
    </row>
    <row r="477" spans="3:9">
      <c r="C477" s="96"/>
      <c r="D477" s="96"/>
      <c r="E477" s="96"/>
      <c r="F477" s="96"/>
      <c r="G477" s="96"/>
      <c r="H477" s="96"/>
      <c r="I477" s="91"/>
    </row>
    <row r="478" spans="3:9">
      <c r="C478" s="96"/>
      <c r="D478" s="96"/>
      <c r="E478" s="96"/>
      <c r="F478" s="96"/>
      <c r="G478" s="96"/>
      <c r="H478" s="96"/>
      <c r="I478" s="91"/>
    </row>
    <row r="479" spans="3:9">
      <c r="C479" s="96"/>
      <c r="D479" s="96"/>
      <c r="E479" s="96"/>
      <c r="F479" s="96"/>
      <c r="G479" s="96"/>
      <c r="H479" s="96"/>
      <c r="I479" s="91"/>
    </row>
    <row r="480" spans="3:9">
      <c r="C480" s="96"/>
      <c r="D480" s="96"/>
      <c r="E480" s="96"/>
      <c r="F480" s="96"/>
      <c r="G480" s="96"/>
      <c r="H480" s="96"/>
      <c r="I480" s="91"/>
    </row>
    <row r="481" spans="3:9">
      <c r="C481" s="96"/>
      <c r="D481" s="96"/>
      <c r="E481" s="96"/>
      <c r="F481" s="96"/>
      <c r="G481" s="96"/>
      <c r="H481" s="96"/>
      <c r="I481" s="91"/>
    </row>
    <row r="482" spans="3:9">
      <c r="C482" s="96"/>
      <c r="D482" s="96"/>
      <c r="E482" s="96"/>
      <c r="F482" s="96"/>
      <c r="G482" s="96"/>
      <c r="H482" s="96"/>
      <c r="I482" s="91"/>
    </row>
    <row r="483" spans="3:9">
      <c r="C483" s="96"/>
      <c r="D483" s="96"/>
      <c r="E483" s="96"/>
      <c r="F483" s="96"/>
      <c r="G483" s="96"/>
      <c r="H483" s="96"/>
      <c r="I483" s="91"/>
    </row>
    <row r="484" spans="3:9">
      <c r="C484" s="96"/>
      <c r="D484" s="96"/>
      <c r="E484" s="96"/>
      <c r="F484" s="96"/>
      <c r="G484" s="96"/>
      <c r="H484" s="96"/>
      <c r="I484" s="91"/>
    </row>
    <row r="485" spans="3:9">
      <c r="C485" s="96"/>
      <c r="D485" s="96"/>
      <c r="E485" s="96"/>
      <c r="F485" s="96"/>
      <c r="G485" s="96"/>
      <c r="H485" s="96"/>
      <c r="I485" s="91"/>
    </row>
    <row r="486" spans="3:9">
      <c r="C486" s="96"/>
      <c r="D486" s="96"/>
      <c r="E486" s="96"/>
      <c r="F486" s="96"/>
      <c r="G486" s="96"/>
      <c r="H486" s="96"/>
      <c r="I486" s="91"/>
    </row>
    <row r="487" spans="3:9">
      <c r="C487" s="96"/>
      <c r="D487" s="96"/>
      <c r="E487" s="96"/>
      <c r="F487" s="96"/>
      <c r="G487" s="96"/>
      <c r="H487" s="96"/>
      <c r="I487" s="91"/>
    </row>
    <row r="488" spans="3:9">
      <c r="C488" s="96"/>
      <c r="D488" s="96"/>
      <c r="E488" s="96"/>
      <c r="F488" s="96"/>
      <c r="G488" s="96"/>
      <c r="H488" s="96"/>
      <c r="I488" s="91"/>
    </row>
    <row r="489" spans="3:9">
      <c r="C489" s="96"/>
      <c r="D489" s="96"/>
      <c r="E489" s="96"/>
      <c r="F489" s="96"/>
      <c r="G489" s="96"/>
      <c r="H489" s="96"/>
      <c r="I489" s="91"/>
    </row>
    <row r="490" spans="3:9">
      <c r="C490" s="96"/>
      <c r="D490" s="96"/>
      <c r="E490" s="96"/>
      <c r="F490" s="96"/>
      <c r="G490" s="96"/>
      <c r="H490" s="96"/>
      <c r="I490" s="91"/>
    </row>
    <row r="491" spans="3:9">
      <c r="C491" s="96"/>
      <c r="D491" s="96"/>
      <c r="E491" s="96"/>
      <c r="F491" s="96"/>
      <c r="G491" s="96"/>
      <c r="H491" s="96"/>
      <c r="I491" s="91"/>
    </row>
    <row r="492" spans="3:9">
      <c r="C492" s="96"/>
      <c r="D492" s="96"/>
      <c r="E492" s="96"/>
      <c r="F492" s="96"/>
      <c r="G492" s="96"/>
      <c r="H492" s="96"/>
      <c r="I492" s="91"/>
    </row>
    <row r="493" spans="3:9">
      <c r="C493" s="96"/>
      <c r="D493" s="96"/>
      <c r="E493" s="96"/>
      <c r="F493" s="96"/>
      <c r="G493" s="96"/>
      <c r="H493" s="96"/>
      <c r="I493" s="91"/>
    </row>
    <row r="494" spans="3:9">
      <c r="C494" s="96"/>
      <c r="D494" s="96"/>
      <c r="E494" s="96"/>
      <c r="F494" s="96"/>
      <c r="G494" s="96"/>
      <c r="H494" s="96"/>
      <c r="I494" s="91"/>
    </row>
    <row r="495" spans="3:9">
      <c r="C495" s="96"/>
      <c r="D495" s="96"/>
      <c r="E495" s="96"/>
      <c r="F495" s="96"/>
      <c r="G495" s="96"/>
      <c r="H495" s="96"/>
      <c r="I495" s="91"/>
    </row>
    <row r="496" spans="3:9">
      <c r="C496" s="96"/>
      <c r="D496" s="96"/>
      <c r="E496" s="96"/>
      <c r="F496" s="96"/>
      <c r="G496" s="96"/>
      <c r="H496" s="96"/>
      <c r="I496" s="91"/>
    </row>
    <row r="497" spans="3:9">
      <c r="C497" s="96"/>
      <c r="D497" s="96"/>
      <c r="E497" s="96"/>
      <c r="F497" s="96"/>
      <c r="G497" s="96"/>
      <c r="H497" s="96"/>
      <c r="I497" s="91"/>
    </row>
    <row r="498" spans="3:9">
      <c r="C498" s="96"/>
      <c r="D498" s="96"/>
      <c r="E498" s="96"/>
      <c r="F498" s="96"/>
      <c r="G498" s="96"/>
      <c r="H498" s="96"/>
      <c r="I498" s="91"/>
    </row>
    <row r="499" spans="3:9">
      <c r="C499" s="96"/>
      <c r="D499" s="96"/>
      <c r="E499" s="96"/>
      <c r="F499" s="96"/>
      <c r="G499" s="96"/>
      <c r="H499" s="96"/>
      <c r="I499" s="91"/>
    </row>
    <row r="500" spans="3:9">
      <c r="C500" s="96"/>
      <c r="D500" s="96"/>
      <c r="E500" s="96"/>
      <c r="F500" s="96"/>
      <c r="G500" s="96"/>
      <c r="H500" s="96"/>
      <c r="I500" s="91"/>
    </row>
    <row r="501" spans="3:9">
      <c r="C501" s="96"/>
      <c r="D501" s="96"/>
      <c r="E501" s="96"/>
      <c r="F501" s="96"/>
      <c r="G501" s="96"/>
      <c r="H501" s="96"/>
      <c r="I501" s="91"/>
    </row>
    <row r="502" spans="3:9">
      <c r="C502" s="96"/>
      <c r="D502" s="96"/>
      <c r="E502" s="96"/>
      <c r="F502" s="96"/>
      <c r="G502" s="96"/>
      <c r="H502" s="96"/>
      <c r="I502" s="91"/>
    </row>
  </sheetData>
  <mergeCells count="85">
    <mergeCell ref="C55:E55"/>
    <mergeCell ref="F55:H55"/>
    <mergeCell ref="J5:W5"/>
    <mergeCell ref="Y5:AU5"/>
    <mergeCell ref="AW5:AY5"/>
    <mergeCell ref="C6:E6"/>
    <mergeCell ref="F6:H6"/>
    <mergeCell ref="J30:W30"/>
    <mergeCell ref="Y30:AU30"/>
    <mergeCell ref="AW30:AY30"/>
    <mergeCell ref="C31:E31"/>
    <mergeCell ref="F31:H31"/>
    <mergeCell ref="J54:W54"/>
    <mergeCell ref="Y54:AU54"/>
    <mergeCell ref="AW54:AY54"/>
    <mergeCell ref="C121:E121"/>
    <mergeCell ref="F121:H121"/>
    <mergeCell ref="J77:W77"/>
    <mergeCell ref="Y77:AU77"/>
    <mergeCell ref="AW77:AY77"/>
    <mergeCell ref="C78:E78"/>
    <mergeCell ref="F78:H78"/>
    <mergeCell ref="J99:W99"/>
    <mergeCell ref="Y99:AU99"/>
    <mergeCell ref="AW99:AY99"/>
    <mergeCell ref="C100:E100"/>
    <mergeCell ref="F100:H100"/>
    <mergeCell ref="J120:W120"/>
    <mergeCell ref="Y120:AU120"/>
    <mergeCell ref="AW120:AY120"/>
    <mergeCell ref="C178:E178"/>
    <mergeCell ref="F178:H178"/>
    <mergeCell ref="J140:W140"/>
    <mergeCell ref="Y140:AU140"/>
    <mergeCell ref="AW140:AY140"/>
    <mergeCell ref="C141:E141"/>
    <mergeCell ref="F141:H141"/>
    <mergeCell ref="J159:W159"/>
    <mergeCell ref="Y159:AU159"/>
    <mergeCell ref="AW159:AY159"/>
    <mergeCell ref="C160:E160"/>
    <mergeCell ref="F160:H160"/>
    <mergeCell ref="J177:W177"/>
    <mergeCell ref="Y177:AU177"/>
    <mergeCell ref="AW177:AY177"/>
    <mergeCell ref="C226:E226"/>
    <mergeCell ref="F226:H226"/>
    <mergeCell ref="J194:W194"/>
    <mergeCell ref="Y194:AU194"/>
    <mergeCell ref="AW194:AY194"/>
    <mergeCell ref="C195:E195"/>
    <mergeCell ref="F195:H195"/>
    <mergeCell ref="J210:W210"/>
    <mergeCell ref="Y210:AU210"/>
    <mergeCell ref="AW210:AY210"/>
    <mergeCell ref="C211:E211"/>
    <mergeCell ref="F211:H211"/>
    <mergeCell ref="J225:W225"/>
    <mergeCell ref="Y225:AU225"/>
    <mergeCell ref="AW225:AY225"/>
    <mergeCell ref="C265:E265"/>
    <mergeCell ref="F265:H265"/>
    <mergeCell ref="J239:W239"/>
    <mergeCell ref="Y239:AU239"/>
    <mergeCell ref="AW239:AY239"/>
    <mergeCell ref="C240:E240"/>
    <mergeCell ref="F240:H240"/>
    <mergeCell ref="J252:W252"/>
    <mergeCell ref="Y252:AU252"/>
    <mergeCell ref="AW252:AY252"/>
    <mergeCell ref="C253:E253"/>
    <mergeCell ref="F253:H253"/>
    <mergeCell ref="J264:W264"/>
    <mergeCell ref="Y264:AU264"/>
    <mergeCell ref="AW264:AY264"/>
    <mergeCell ref="C286:E286"/>
    <mergeCell ref="F286:H286"/>
    <mergeCell ref="J275:W275"/>
    <mergeCell ref="Y275:AU275"/>
    <mergeCell ref="AW275:AY275"/>
    <mergeCell ref="C276:E276"/>
    <mergeCell ref="F276:H276"/>
    <mergeCell ref="J285:W285"/>
    <mergeCell ref="Y285:AU285"/>
    <mergeCell ref="AW285:AY28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42FB9-6670-41B0-91EC-7715E052E6A5}">
  <dimension ref="A3:AT17"/>
  <sheetViews>
    <sheetView zoomScale="85" zoomScaleNormal="85" workbookViewId="0"/>
  </sheetViews>
  <sheetFormatPr baseColWidth="10" defaultRowHeight="13"/>
  <cols>
    <col min="1" max="1" width="30.90625" style="1" customWidth="1"/>
    <col min="2" max="46" width="3.6328125" style="1" customWidth="1"/>
    <col min="47" max="258" width="13.08984375" style="1" customWidth="1"/>
    <col min="259" max="259" width="19.453125" style="1" customWidth="1"/>
    <col min="260" max="302" width="3.6328125" style="1" customWidth="1"/>
    <col min="303" max="514" width="13.08984375" style="1" customWidth="1"/>
    <col min="515" max="515" width="19.453125" style="1" customWidth="1"/>
    <col min="516" max="558" width="3.6328125" style="1" customWidth="1"/>
    <col min="559" max="770" width="13.08984375" style="1" customWidth="1"/>
    <col min="771" max="771" width="19.453125" style="1" customWidth="1"/>
    <col min="772" max="814" width="3.6328125" style="1" customWidth="1"/>
    <col min="815" max="1026" width="13.08984375" style="1" customWidth="1"/>
    <col min="1027" max="1027" width="19.453125" style="1" customWidth="1"/>
    <col min="1028" max="1070" width="3.6328125" style="1" customWidth="1"/>
    <col min="1071" max="1282" width="13.08984375" style="1" customWidth="1"/>
    <col min="1283" max="1283" width="19.453125" style="1" customWidth="1"/>
    <col min="1284" max="1326" width="3.6328125" style="1" customWidth="1"/>
    <col min="1327" max="1538" width="13.08984375" style="1" customWidth="1"/>
    <col min="1539" max="1539" width="19.453125" style="1" customWidth="1"/>
    <col min="1540" max="1582" width="3.6328125" style="1" customWidth="1"/>
    <col min="1583" max="1794" width="13.08984375" style="1" customWidth="1"/>
    <col min="1795" max="1795" width="19.453125" style="1" customWidth="1"/>
    <col min="1796" max="1838" width="3.6328125" style="1" customWidth="1"/>
    <col min="1839" max="2050" width="13.08984375" style="1" customWidth="1"/>
    <col min="2051" max="2051" width="19.453125" style="1" customWidth="1"/>
    <col min="2052" max="2094" width="3.6328125" style="1" customWidth="1"/>
    <col min="2095" max="2306" width="13.08984375" style="1" customWidth="1"/>
    <col min="2307" max="2307" width="19.453125" style="1" customWidth="1"/>
    <col min="2308" max="2350" width="3.6328125" style="1" customWidth="1"/>
    <col min="2351" max="2562" width="13.08984375" style="1" customWidth="1"/>
    <col min="2563" max="2563" width="19.453125" style="1" customWidth="1"/>
    <col min="2564" max="2606" width="3.6328125" style="1" customWidth="1"/>
    <col min="2607" max="2818" width="13.08984375" style="1" customWidth="1"/>
    <col min="2819" max="2819" width="19.453125" style="1" customWidth="1"/>
    <col min="2820" max="2862" width="3.6328125" style="1" customWidth="1"/>
    <col min="2863" max="3074" width="13.08984375" style="1" customWidth="1"/>
    <col min="3075" max="3075" width="19.453125" style="1" customWidth="1"/>
    <col min="3076" max="3118" width="3.6328125" style="1" customWidth="1"/>
    <col min="3119" max="3330" width="13.08984375" style="1" customWidth="1"/>
    <col min="3331" max="3331" width="19.453125" style="1" customWidth="1"/>
    <col min="3332" max="3374" width="3.6328125" style="1" customWidth="1"/>
    <col min="3375" max="3586" width="13.08984375" style="1" customWidth="1"/>
    <col min="3587" max="3587" width="19.453125" style="1" customWidth="1"/>
    <col min="3588" max="3630" width="3.6328125" style="1" customWidth="1"/>
    <col min="3631" max="3842" width="13.08984375" style="1" customWidth="1"/>
    <col min="3843" max="3843" width="19.453125" style="1" customWidth="1"/>
    <col min="3844" max="3886" width="3.6328125" style="1" customWidth="1"/>
    <col min="3887" max="4098" width="13.08984375" style="1" customWidth="1"/>
    <col min="4099" max="4099" width="19.453125" style="1" customWidth="1"/>
    <col min="4100" max="4142" width="3.6328125" style="1" customWidth="1"/>
    <col min="4143" max="4354" width="13.08984375" style="1" customWidth="1"/>
    <col min="4355" max="4355" width="19.453125" style="1" customWidth="1"/>
    <col min="4356" max="4398" width="3.6328125" style="1" customWidth="1"/>
    <col min="4399" max="4610" width="13.08984375" style="1" customWidth="1"/>
    <col min="4611" max="4611" width="19.453125" style="1" customWidth="1"/>
    <col min="4612" max="4654" width="3.6328125" style="1" customWidth="1"/>
    <col min="4655" max="4866" width="13.08984375" style="1" customWidth="1"/>
    <col min="4867" max="4867" width="19.453125" style="1" customWidth="1"/>
    <col min="4868" max="4910" width="3.6328125" style="1" customWidth="1"/>
    <col min="4911" max="5122" width="13.08984375" style="1" customWidth="1"/>
    <col min="5123" max="5123" width="19.453125" style="1" customWidth="1"/>
    <col min="5124" max="5166" width="3.6328125" style="1" customWidth="1"/>
    <col min="5167" max="5378" width="13.08984375" style="1" customWidth="1"/>
    <col min="5379" max="5379" width="19.453125" style="1" customWidth="1"/>
    <col min="5380" max="5422" width="3.6328125" style="1" customWidth="1"/>
    <col min="5423" max="5634" width="13.08984375" style="1" customWidth="1"/>
    <col min="5635" max="5635" width="19.453125" style="1" customWidth="1"/>
    <col min="5636" max="5678" width="3.6328125" style="1" customWidth="1"/>
    <col min="5679" max="5890" width="13.08984375" style="1" customWidth="1"/>
    <col min="5891" max="5891" width="19.453125" style="1" customWidth="1"/>
    <col min="5892" max="5934" width="3.6328125" style="1" customWidth="1"/>
    <col min="5935" max="6146" width="13.08984375" style="1" customWidth="1"/>
    <col min="6147" max="6147" width="19.453125" style="1" customWidth="1"/>
    <col min="6148" max="6190" width="3.6328125" style="1" customWidth="1"/>
    <col min="6191" max="6402" width="13.08984375" style="1" customWidth="1"/>
    <col min="6403" max="6403" width="19.453125" style="1" customWidth="1"/>
    <col min="6404" max="6446" width="3.6328125" style="1" customWidth="1"/>
    <col min="6447" max="6658" width="13.08984375" style="1" customWidth="1"/>
    <col min="6659" max="6659" width="19.453125" style="1" customWidth="1"/>
    <col min="6660" max="6702" width="3.6328125" style="1" customWidth="1"/>
    <col min="6703" max="6914" width="13.08984375" style="1" customWidth="1"/>
    <col min="6915" max="6915" width="19.453125" style="1" customWidth="1"/>
    <col min="6916" max="6958" width="3.6328125" style="1" customWidth="1"/>
    <col min="6959" max="7170" width="13.08984375" style="1" customWidth="1"/>
    <col min="7171" max="7171" width="19.453125" style="1" customWidth="1"/>
    <col min="7172" max="7214" width="3.6328125" style="1" customWidth="1"/>
    <col min="7215" max="7426" width="13.08984375" style="1" customWidth="1"/>
    <col min="7427" max="7427" width="19.453125" style="1" customWidth="1"/>
    <col min="7428" max="7470" width="3.6328125" style="1" customWidth="1"/>
    <col min="7471" max="7682" width="13.08984375" style="1" customWidth="1"/>
    <col min="7683" max="7683" width="19.453125" style="1" customWidth="1"/>
    <col min="7684" max="7726" width="3.6328125" style="1" customWidth="1"/>
    <col min="7727" max="7938" width="13.08984375" style="1" customWidth="1"/>
    <col min="7939" max="7939" width="19.453125" style="1" customWidth="1"/>
    <col min="7940" max="7982" width="3.6328125" style="1" customWidth="1"/>
    <col min="7983" max="8194" width="13.08984375" style="1" customWidth="1"/>
    <col min="8195" max="8195" width="19.453125" style="1" customWidth="1"/>
    <col min="8196" max="8238" width="3.6328125" style="1" customWidth="1"/>
    <col min="8239" max="8450" width="13.08984375" style="1" customWidth="1"/>
    <col min="8451" max="8451" width="19.453125" style="1" customWidth="1"/>
    <col min="8452" max="8494" width="3.6328125" style="1" customWidth="1"/>
    <col min="8495" max="8706" width="13.08984375" style="1" customWidth="1"/>
    <col min="8707" max="8707" width="19.453125" style="1" customWidth="1"/>
    <col min="8708" max="8750" width="3.6328125" style="1" customWidth="1"/>
    <col min="8751" max="8962" width="13.08984375" style="1" customWidth="1"/>
    <col min="8963" max="8963" width="19.453125" style="1" customWidth="1"/>
    <col min="8964" max="9006" width="3.6328125" style="1" customWidth="1"/>
    <col min="9007" max="9218" width="13.08984375" style="1" customWidth="1"/>
    <col min="9219" max="9219" width="19.453125" style="1" customWidth="1"/>
    <col min="9220" max="9262" width="3.6328125" style="1" customWidth="1"/>
    <col min="9263" max="9474" width="13.08984375" style="1" customWidth="1"/>
    <col min="9475" max="9475" width="19.453125" style="1" customWidth="1"/>
    <col min="9476" max="9518" width="3.6328125" style="1" customWidth="1"/>
    <col min="9519" max="9730" width="13.08984375" style="1" customWidth="1"/>
    <col min="9731" max="9731" width="19.453125" style="1" customWidth="1"/>
    <col min="9732" max="9774" width="3.6328125" style="1" customWidth="1"/>
    <col min="9775" max="9986" width="13.08984375" style="1" customWidth="1"/>
    <col min="9987" max="9987" width="19.453125" style="1" customWidth="1"/>
    <col min="9988" max="10030" width="3.6328125" style="1" customWidth="1"/>
    <col min="10031" max="10242" width="13.08984375" style="1" customWidth="1"/>
    <col min="10243" max="10243" width="19.453125" style="1" customWidth="1"/>
    <col min="10244" max="10286" width="3.6328125" style="1" customWidth="1"/>
    <col min="10287" max="10498" width="13.08984375" style="1" customWidth="1"/>
    <col min="10499" max="10499" width="19.453125" style="1" customWidth="1"/>
    <col min="10500" max="10542" width="3.6328125" style="1" customWidth="1"/>
    <col min="10543" max="10754" width="13.08984375" style="1" customWidth="1"/>
    <col min="10755" max="10755" width="19.453125" style="1" customWidth="1"/>
    <col min="10756" max="10798" width="3.6328125" style="1" customWidth="1"/>
    <col min="10799" max="11010" width="13.08984375" style="1" customWidth="1"/>
    <col min="11011" max="11011" width="19.453125" style="1" customWidth="1"/>
    <col min="11012" max="11054" width="3.6328125" style="1" customWidth="1"/>
    <col min="11055" max="11266" width="13.08984375" style="1" customWidth="1"/>
    <col min="11267" max="11267" width="19.453125" style="1" customWidth="1"/>
    <col min="11268" max="11310" width="3.6328125" style="1" customWidth="1"/>
    <col min="11311" max="11522" width="13.08984375" style="1" customWidth="1"/>
    <col min="11523" max="11523" width="19.453125" style="1" customWidth="1"/>
    <col min="11524" max="11566" width="3.6328125" style="1" customWidth="1"/>
    <col min="11567" max="11778" width="13.08984375" style="1" customWidth="1"/>
    <col min="11779" max="11779" width="19.453125" style="1" customWidth="1"/>
    <col min="11780" max="11822" width="3.6328125" style="1" customWidth="1"/>
    <col min="11823" max="12034" width="13.08984375" style="1" customWidth="1"/>
    <col min="12035" max="12035" width="19.453125" style="1" customWidth="1"/>
    <col min="12036" max="12078" width="3.6328125" style="1" customWidth="1"/>
    <col min="12079" max="12290" width="13.08984375" style="1" customWidth="1"/>
    <col min="12291" max="12291" width="19.453125" style="1" customWidth="1"/>
    <col min="12292" max="12334" width="3.6328125" style="1" customWidth="1"/>
    <col min="12335" max="12546" width="13.08984375" style="1" customWidth="1"/>
    <col min="12547" max="12547" width="19.453125" style="1" customWidth="1"/>
    <col min="12548" max="12590" width="3.6328125" style="1" customWidth="1"/>
    <col min="12591" max="12802" width="13.08984375" style="1" customWidth="1"/>
    <col min="12803" max="12803" width="19.453125" style="1" customWidth="1"/>
    <col min="12804" max="12846" width="3.6328125" style="1" customWidth="1"/>
    <col min="12847" max="13058" width="13.08984375" style="1" customWidth="1"/>
    <col min="13059" max="13059" width="19.453125" style="1" customWidth="1"/>
    <col min="13060" max="13102" width="3.6328125" style="1" customWidth="1"/>
    <col min="13103" max="13314" width="13.08984375" style="1" customWidth="1"/>
    <col min="13315" max="13315" width="19.453125" style="1" customWidth="1"/>
    <col min="13316" max="13358" width="3.6328125" style="1" customWidth="1"/>
    <col min="13359" max="13570" width="13.08984375" style="1" customWidth="1"/>
    <col min="13571" max="13571" width="19.453125" style="1" customWidth="1"/>
    <col min="13572" max="13614" width="3.6328125" style="1" customWidth="1"/>
    <col min="13615" max="13826" width="13.08984375" style="1" customWidth="1"/>
    <col min="13827" max="13827" width="19.453125" style="1" customWidth="1"/>
    <col min="13828" max="13870" width="3.6328125" style="1" customWidth="1"/>
    <col min="13871" max="14082" width="13.08984375" style="1" customWidth="1"/>
    <col min="14083" max="14083" width="19.453125" style="1" customWidth="1"/>
    <col min="14084" max="14126" width="3.6328125" style="1" customWidth="1"/>
    <col min="14127" max="14338" width="13.08984375" style="1" customWidth="1"/>
    <col min="14339" max="14339" width="19.453125" style="1" customWidth="1"/>
    <col min="14340" max="14382" width="3.6328125" style="1" customWidth="1"/>
    <col min="14383" max="14594" width="13.08984375" style="1" customWidth="1"/>
    <col min="14595" max="14595" width="19.453125" style="1" customWidth="1"/>
    <col min="14596" max="14638" width="3.6328125" style="1" customWidth="1"/>
    <col min="14639" max="14850" width="13.08984375" style="1" customWidth="1"/>
    <col min="14851" max="14851" width="19.453125" style="1" customWidth="1"/>
    <col min="14852" max="14894" width="3.6328125" style="1" customWidth="1"/>
    <col min="14895" max="15106" width="13.08984375" style="1" customWidth="1"/>
    <col min="15107" max="15107" width="19.453125" style="1" customWidth="1"/>
    <col min="15108" max="15150" width="3.6328125" style="1" customWidth="1"/>
    <col min="15151" max="15362" width="13.08984375" style="1" customWidth="1"/>
    <col min="15363" max="15363" width="19.453125" style="1" customWidth="1"/>
    <col min="15364" max="15406" width="3.6328125" style="1" customWidth="1"/>
    <col min="15407" max="15618" width="13.08984375" style="1" customWidth="1"/>
    <col min="15619" max="15619" width="19.453125" style="1" customWidth="1"/>
    <col min="15620" max="15662" width="3.6328125" style="1" customWidth="1"/>
    <col min="15663" max="15874" width="13.08984375" style="1" customWidth="1"/>
    <col min="15875" max="15875" width="19.453125" style="1" customWidth="1"/>
    <col min="15876" max="15918" width="3.6328125" style="1" customWidth="1"/>
    <col min="15919" max="16130" width="13.08984375" style="1" customWidth="1"/>
    <col min="16131" max="16131" width="19.453125" style="1" customWidth="1"/>
    <col min="16132" max="16174" width="3.6328125" style="1" customWidth="1"/>
    <col min="16175" max="16384" width="13.08984375" style="1" customWidth="1"/>
  </cols>
  <sheetData>
    <row r="3" spans="1:46">
      <c r="A3" s="141" t="s">
        <v>46</v>
      </c>
    </row>
    <row r="4" spans="1:46">
      <c r="A4" s="1" t="s">
        <v>73</v>
      </c>
    </row>
    <row r="6" spans="1:46">
      <c r="A6" s="1" t="s">
        <v>72</v>
      </c>
    </row>
    <row r="7" spans="1:46">
      <c r="A7" s="1" t="s">
        <v>74</v>
      </c>
    </row>
    <row r="8" spans="1:46">
      <c r="B8" s="97"/>
      <c r="C8" s="97"/>
      <c r="D8" s="97">
        <v>0.1</v>
      </c>
      <c r="E8" s="97">
        <v>0.2</v>
      </c>
      <c r="F8" s="97">
        <v>0.3</v>
      </c>
      <c r="G8" s="97">
        <v>0.4</v>
      </c>
      <c r="H8" s="97">
        <v>0.5</v>
      </c>
      <c r="I8" s="97">
        <v>0.6</v>
      </c>
      <c r="J8" s="97">
        <v>0.7</v>
      </c>
      <c r="K8" s="97">
        <v>0.8</v>
      </c>
      <c r="L8" s="97">
        <v>0.9</v>
      </c>
      <c r="M8" s="97">
        <v>1</v>
      </c>
      <c r="N8" s="97">
        <v>1.1000000000000001</v>
      </c>
      <c r="O8" s="97">
        <v>1.2</v>
      </c>
      <c r="P8" s="97">
        <v>1.3</v>
      </c>
      <c r="Q8" s="97">
        <v>1.4</v>
      </c>
      <c r="R8" s="97">
        <v>1.5</v>
      </c>
      <c r="S8" s="97">
        <v>1.6</v>
      </c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</row>
    <row r="12" spans="1:46">
      <c r="A12" s="141" t="s">
        <v>78</v>
      </c>
    </row>
    <row r="13" spans="1:46">
      <c r="A13" s="1" t="s">
        <v>75</v>
      </c>
    </row>
    <row r="15" spans="1:46">
      <c r="A15" s="1" t="s">
        <v>76</v>
      </c>
    </row>
    <row r="16" spans="1:46">
      <c r="A16" s="1" t="s">
        <v>77</v>
      </c>
    </row>
    <row r="17" spans="2:46">
      <c r="B17" s="97">
        <v>-0.1</v>
      </c>
      <c r="C17" s="97">
        <v>0</v>
      </c>
      <c r="D17" s="97">
        <v>0.1</v>
      </c>
      <c r="E17" s="97">
        <v>0.2</v>
      </c>
      <c r="F17" s="97">
        <v>0.3</v>
      </c>
      <c r="G17" s="97">
        <v>0.4</v>
      </c>
      <c r="H17" s="97">
        <v>0.5</v>
      </c>
      <c r="I17" s="97">
        <v>0.6</v>
      </c>
      <c r="J17" s="97">
        <v>0.7</v>
      </c>
      <c r="K17" s="97">
        <v>0.8</v>
      </c>
      <c r="L17" s="97">
        <v>0.9</v>
      </c>
      <c r="M17" s="97">
        <v>1</v>
      </c>
      <c r="N17" s="97">
        <v>1.1000000000000001</v>
      </c>
      <c r="O17" s="97">
        <v>1.2</v>
      </c>
      <c r="P17" s="97">
        <v>1.3</v>
      </c>
      <c r="Q17" s="97">
        <v>1.4</v>
      </c>
      <c r="R17" s="97">
        <v>1.5</v>
      </c>
      <c r="S17" s="97">
        <v>1.6</v>
      </c>
      <c r="T17" s="97">
        <v>1.7</v>
      </c>
      <c r="U17" s="97">
        <v>1.8</v>
      </c>
      <c r="V17" s="97">
        <v>1.9</v>
      </c>
      <c r="W17" s="97">
        <v>2</v>
      </c>
      <c r="X17" s="97">
        <v>2.1</v>
      </c>
      <c r="Y17" s="97">
        <v>2.2000000000000002</v>
      </c>
      <c r="Z17" s="97">
        <v>2.2999999999999998</v>
      </c>
      <c r="AA17" s="97">
        <v>2.4</v>
      </c>
      <c r="AB17" s="97">
        <v>2.5</v>
      </c>
      <c r="AC17" s="97">
        <v>2.6</v>
      </c>
      <c r="AD17" s="97">
        <v>2.7</v>
      </c>
      <c r="AE17" s="97">
        <v>2.8</v>
      </c>
      <c r="AF17" s="97">
        <v>2.9</v>
      </c>
      <c r="AG17" s="97">
        <v>3</v>
      </c>
      <c r="AH17" s="97">
        <v>3.1</v>
      </c>
      <c r="AI17" s="97">
        <v>3.2</v>
      </c>
      <c r="AJ17" s="97">
        <v>3.3</v>
      </c>
      <c r="AK17" s="97">
        <v>3.4</v>
      </c>
      <c r="AL17" s="97">
        <v>3.5</v>
      </c>
      <c r="AM17" s="97">
        <v>3.6</v>
      </c>
      <c r="AN17" s="97">
        <v>3.7</v>
      </c>
      <c r="AO17" s="97">
        <v>3.8</v>
      </c>
      <c r="AP17" s="97">
        <v>3.9</v>
      </c>
      <c r="AQ17" s="97">
        <v>4</v>
      </c>
      <c r="AR17" s="97">
        <v>4.0999999999999996</v>
      </c>
      <c r="AS17" s="97">
        <v>4.2</v>
      </c>
      <c r="AT17" s="97">
        <v>4.3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 de Cochran, p heterogeneidad</vt:lpstr>
      <vt:lpstr>gráf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2023-04-19T10:07:38Z</dcterms:created>
  <dcterms:modified xsi:type="dcterms:W3CDTF">2023-05-17T11:50:49Z</dcterms:modified>
</cp:coreProperties>
</file>